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9" firstSheet="6" activeTab="10"/>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 sheetId="7" r:id="rId7"/>
    <sheet name="BS" sheetId="8" r:id="rId8"/>
    <sheet name="CF" sheetId="9" r:id="rId9"/>
    <sheet name="Equity" sheetId="10" r:id="rId10"/>
    <sheet name="Notes'2003" sheetId="11" r:id="rId11"/>
  </sheets>
  <externalReferences>
    <externalReference r:id="rId14"/>
  </externalReferences>
  <definedNames>
    <definedName name="_xlnm.Print_Area" localSheetId="6">'Income Stat'!$A:$IV</definedName>
    <definedName name="_xlnm.Print_Area" localSheetId="10">'Notes''2003'!$A$2:$J$412</definedName>
  </definedNames>
  <calcPr fullCalcOnLoad="1"/>
</workbook>
</file>

<file path=xl/sharedStrings.xml><?xml version="1.0" encoding="utf-8"?>
<sst xmlns="http://schemas.openxmlformats.org/spreadsheetml/2006/main" count="414" uniqueCount="286">
  <si>
    <t>Unsecured  corporate  guarantees given by the Company to trade suppliers and various financial institutions for bank and hire purchase facilities granted to subsidiary companies are as follows:-</t>
  </si>
  <si>
    <t>CASH AND CASH EQUIVALENTS AT BEGINNING OF PERIOD</t>
  </si>
  <si>
    <t>CASH AND CASH EQUIVALENTS AT END OF PERIOD</t>
  </si>
  <si>
    <t>Group Borrowings</t>
  </si>
  <si>
    <t>Off  Balance Sheet Financial Instruments</t>
  </si>
  <si>
    <t>Material Litigation</t>
  </si>
  <si>
    <t>Dividend</t>
  </si>
  <si>
    <t>Earnings Per Share</t>
  </si>
  <si>
    <t>Basic earnings per share</t>
  </si>
  <si>
    <t>The basic earnings per share has been calculated by dividing the Group's net profit for the quarter/ period to-date by the weighted average number of ordinary shares in issue during the quarter/period to-date:-</t>
  </si>
  <si>
    <t>Diluted earnings per share</t>
  </si>
  <si>
    <t>CURRENT</t>
  </si>
  <si>
    <t>YEAR</t>
  </si>
  <si>
    <t>QUARTER</t>
  </si>
  <si>
    <t>RM'000</t>
  </si>
  <si>
    <t xml:space="preserve"> </t>
  </si>
  <si>
    <t xml:space="preserve">PRECEDING </t>
  </si>
  <si>
    <t>AS AT</t>
  </si>
  <si>
    <t>Current Liabilities</t>
  </si>
  <si>
    <t>Net Current Assets</t>
  </si>
  <si>
    <t>Shareholders' Funds</t>
  </si>
  <si>
    <t>Share Capital</t>
  </si>
  <si>
    <t>Reserves</t>
  </si>
  <si>
    <t>Minority Interests</t>
  </si>
  <si>
    <t xml:space="preserve">PERIOD </t>
  </si>
  <si>
    <t>CORRESPON</t>
  </si>
  <si>
    <t xml:space="preserve"> -  DING </t>
  </si>
  <si>
    <t xml:space="preserve"> - DING</t>
  </si>
  <si>
    <t>Provision for Taxation</t>
  </si>
  <si>
    <t>Taxation</t>
  </si>
  <si>
    <t>Deferred Taxation</t>
  </si>
  <si>
    <t>YEAR TO</t>
  </si>
  <si>
    <t>DATE</t>
  </si>
  <si>
    <t>GADANG HOLDINGS BERHAD (278114-K)</t>
  </si>
  <si>
    <t>AS AT END</t>
  </si>
  <si>
    <t>OF CURRENT</t>
  </si>
  <si>
    <t>NOTES</t>
  </si>
  <si>
    <t>- Current</t>
  </si>
  <si>
    <t>The details of the Group borrowings are as follows: -</t>
  </si>
  <si>
    <t>Cash and bank balances</t>
  </si>
  <si>
    <t>AUDITED</t>
  </si>
  <si>
    <t>UNAUDITED</t>
  </si>
  <si>
    <t>Revenue</t>
  </si>
  <si>
    <t>Trade and other receivables</t>
  </si>
  <si>
    <t>Trade and other payables</t>
  </si>
  <si>
    <t>Net tangible assets per share (RM)</t>
  </si>
  <si>
    <t>LAST YEAR</t>
  </si>
  <si>
    <t>REPORT</t>
  </si>
  <si>
    <t>CONDENSED CONSOLIDATED INCOME STATEMENT</t>
  </si>
  <si>
    <t xml:space="preserve">       INDIVIDUAL PERIOD </t>
  </si>
  <si>
    <t xml:space="preserve"> CUMULATIVE PERIOD</t>
  </si>
  <si>
    <t>Operating expenses</t>
  </si>
  <si>
    <t>Other operating income</t>
  </si>
  <si>
    <t>Profit from operations</t>
  </si>
  <si>
    <t>Finance costs</t>
  </si>
  <si>
    <t>Investment income</t>
  </si>
  <si>
    <t>Profit before tax</t>
  </si>
  <si>
    <t>Profit after taxation</t>
  </si>
  <si>
    <t>Minority interest</t>
  </si>
  <si>
    <t>Profit attributable to</t>
  </si>
  <si>
    <t xml:space="preserve">  shareholders</t>
  </si>
  <si>
    <t>Earnings per share  (Sen)</t>
  </si>
  <si>
    <t xml:space="preserve">(i)  Basic </t>
  </si>
  <si>
    <t xml:space="preserve">(ii) Diluted </t>
  </si>
  <si>
    <t>CONDENSED CONSOLIDATED BALANCE SHEET</t>
  </si>
  <si>
    <t>Inventories</t>
  </si>
  <si>
    <t>Borrowings</t>
  </si>
  <si>
    <t>Development properties</t>
  </si>
  <si>
    <t>Amount due from customers on contracts</t>
  </si>
  <si>
    <t>Long Term Liabilities: -</t>
  </si>
  <si>
    <t>Adjustment for non-cash flow:-</t>
  </si>
  <si>
    <t>Non-cash items</t>
  </si>
  <si>
    <t>Non-operating items</t>
  </si>
  <si>
    <t xml:space="preserve">  in working capital</t>
  </si>
  <si>
    <t>Changes in working capital:-</t>
  </si>
  <si>
    <t>Net changes in current assets</t>
  </si>
  <si>
    <t>Net changes in current liabilities</t>
  </si>
  <si>
    <t>Net cash flows from operating activities</t>
  </si>
  <si>
    <t>CASH FLOWS FROM OPERATING ACTIVITIES</t>
  </si>
  <si>
    <t>CASH FLOWS FROM INVESTING ACTIVITIES</t>
  </si>
  <si>
    <t>Bank borrowings</t>
  </si>
  <si>
    <t>Interest paid</t>
  </si>
  <si>
    <t xml:space="preserve">Payment to hire purchase creditors </t>
  </si>
  <si>
    <t>CONDENSED CONSOLIDATED CASH FLOW STATEMENTS</t>
  </si>
  <si>
    <t>NET CHANGES IN CASH AND CASH EQUIVALENTS</t>
  </si>
  <si>
    <t>The Condensed Consolidated Cash Flow Statement should be read in conjunction with the</t>
  </si>
  <si>
    <t>The Condensed Consolidated Balance Sheet should be read in conjunction with the</t>
  </si>
  <si>
    <t>The Condensed Consolidated Income Statement should be read in conjunction with the</t>
  </si>
  <si>
    <t>CURRENT ASSETS</t>
  </si>
  <si>
    <t>PROPERTY, PLANT AND EQUIPMENT</t>
  </si>
  <si>
    <t>INTANGIBLE ASSETS</t>
  </si>
  <si>
    <t xml:space="preserve">CONDENSED CONSOLIDATED STATEMENTS OF CHANGES IN EQUITY </t>
  </si>
  <si>
    <t>Balance at beginning of year</t>
  </si>
  <si>
    <t>Share</t>
  </si>
  <si>
    <t>capital</t>
  </si>
  <si>
    <t>attributable</t>
  </si>
  <si>
    <t>to capital</t>
  </si>
  <si>
    <t>to revenue</t>
  </si>
  <si>
    <t>Retained</t>
  </si>
  <si>
    <t>profits</t>
  </si>
  <si>
    <t>Total</t>
  </si>
  <si>
    <t>Short term borrowings</t>
  </si>
  <si>
    <t>Secured</t>
  </si>
  <si>
    <t>Unsecured</t>
  </si>
  <si>
    <t>Long term borrowings</t>
  </si>
  <si>
    <t>Deposit with licensed financial institutions</t>
  </si>
  <si>
    <t xml:space="preserve">     i)  At cost</t>
  </si>
  <si>
    <t xml:space="preserve">     ii) At carrying value</t>
  </si>
  <si>
    <t xml:space="preserve">     iii) At market value</t>
  </si>
  <si>
    <t>Tax paid</t>
  </si>
  <si>
    <t>The valuations of property, plant and equipment have been brought forward without any amendments from the previous annual financial statements.</t>
  </si>
  <si>
    <t>Not applicable.</t>
  </si>
  <si>
    <t>There were no seasonality and cyclicality factors on the operations of the Group.</t>
  </si>
  <si>
    <t>a) There were no purchases and disposals of quoted securities during the period under review.</t>
  </si>
  <si>
    <t>The details of material litigations which are still pending as at the date of this announcement are as follows:-</t>
  </si>
  <si>
    <t>On 16 July 2002, Pembinaan Era Dinamik Sdn Bhd ("PED") applied to intervene in the proceedings on the basis that any decision by the Court in regard to GESB's liability in the Action by Counterclaim would affect PED and therefore it is necessary that it preserve its rights.</t>
  </si>
  <si>
    <t>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t>
  </si>
  <si>
    <t>Net profit attributable to</t>
  </si>
  <si>
    <t>shareholders</t>
  </si>
  <si>
    <t>Number of ordinary shares at</t>
  </si>
  <si>
    <t xml:space="preserve">   beginning of period</t>
  </si>
  <si>
    <t>Weighted average number of</t>
  </si>
  <si>
    <t xml:space="preserve">   ordinary shares</t>
  </si>
  <si>
    <t>Basic earning per share (sen)</t>
  </si>
  <si>
    <t>ordinary shares as per basic EPS</t>
  </si>
  <si>
    <t>Effect of ICULS</t>
  </si>
  <si>
    <t xml:space="preserve">   ordinary shares (diluted)</t>
  </si>
  <si>
    <t>Diluted earning per share (sen)</t>
  </si>
  <si>
    <t>Effect of conversion of ICULS</t>
  </si>
  <si>
    <t>Others</t>
  </si>
  <si>
    <t>CORRESPOND</t>
  </si>
  <si>
    <t>There were no exceptional items during the period under review.</t>
  </si>
  <si>
    <t>There was no payment of dividend since the end of the previous financial year.</t>
  </si>
  <si>
    <t>Taxation comprises:-</t>
  </si>
  <si>
    <t>31/05/2003</t>
  </si>
  <si>
    <t>There were no financial instruments with off balance sheet risk as at the date of this report.</t>
  </si>
  <si>
    <t>RM</t>
  </si>
  <si>
    <t>CASH FLOWS FROM FINANCING ACTIVITIES</t>
  </si>
  <si>
    <t>Deferred taxation</t>
  </si>
  <si>
    <t xml:space="preserve">  RM'000</t>
  </si>
  <si>
    <t>Annual Financial Report for the year ended 31 May 2003</t>
  </si>
  <si>
    <t>Movement during the period</t>
  </si>
  <si>
    <t>Balance at end of period</t>
  </si>
  <si>
    <t>OTHER INVESTMENT</t>
  </si>
  <si>
    <t xml:space="preserve">Accounting Policies </t>
  </si>
  <si>
    <t>Audit Qualification</t>
  </si>
  <si>
    <t>Seasonality or cyclicality of interim operations</t>
  </si>
  <si>
    <t>Exceptional Items</t>
  </si>
  <si>
    <t>Changes in Estimates</t>
  </si>
  <si>
    <t>Issuance and Repayments of Debt and Equity Securities</t>
  </si>
  <si>
    <t>Dividend Paid</t>
  </si>
  <si>
    <t>Segment Revenue and Results</t>
  </si>
  <si>
    <t>Valuations of Property, Plant and Equipment</t>
  </si>
  <si>
    <t xml:space="preserve">Events Subsequent to the Balance Sheet Date </t>
  </si>
  <si>
    <t>Changes in Composition of the Group</t>
  </si>
  <si>
    <t>i.</t>
  </si>
  <si>
    <t>Achwell is principally engaged as property developer and is the proprietor of a vacant mixed development freehold land measuring approximately 20 acres in Tampoi, Johor.</t>
  </si>
  <si>
    <t>ii.</t>
  </si>
  <si>
    <t>Contingent Liabilities</t>
  </si>
  <si>
    <t xml:space="preserve">Review of Performance </t>
  </si>
  <si>
    <t>Comparison With Preceding Quarter's Results</t>
  </si>
  <si>
    <t>Variance of Actual Profit from Forecast Profit and Shortfall in Profit Guarantee</t>
  </si>
  <si>
    <t>Quarter</t>
  </si>
  <si>
    <t>Current</t>
  </si>
  <si>
    <t>Sales of Unquoted Investments/Properties</t>
  </si>
  <si>
    <t>Quoted Securities</t>
  </si>
  <si>
    <t>The effective tax rate for the Group for the financial year to date is higher than the statutory tax rate because certain expenses are not allowable as deduction for tax purposes and that no group relief is available with respect to losses incurred by companies in the Group.</t>
  </si>
  <si>
    <t>Corporate Proposals</t>
  </si>
  <si>
    <t xml:space="preserve">The accounting policies and method of computations adopted by the Group in these quarterly financial statements are consistent with those adopted in the audited financial statements for the year ended 31 May 2003 except for the adoption of the applicable approved accounting standards that have come into effect during the current financial period. </t>
  </si>
  <si>
    <t>There were no changes in estimates of the amounts reported in prior financial year that have a material effect in the current quarter.</t>
  </si>
  <si>
    <t>Earthwork,</t>
  </si>
  <si>
    <t>building and</t>
  </si>
  <si>
    <t>civil</t>
  </si>
  <si>
    <t>engineering</t>
  </si>
  <si>
    <t>and construction</t>
  </si>
  <si>
    <t>works</t>
  </si>
  <si>
    <t>Processing and</t>
  </si>
  <si>
    <t>supply of rock</t>
  </si>
  <si>
    <t>products, and</t>
  </si>
  <si>
    <t>manufacture and</t>
  </si>
  <si>
    <t xml:space="preserve">trading of </t>
  </si>
  <si>
    <t>concrete</t>
  </si>
  <si>
    <t>readymixed</t>
  </si>
  <si>
    <t>Property</t>
  </si>
  <si>
    <t>investment</t>
  </si>
  <si>
    <t>and</t>
  </si>
  <si>
    <t>development</t>
  </si>
  <si>
    <t>Manufacturing</t>
  </si>
  <si>
    <t>and trading</t>
  </si>
  <si>
    <t>in protective</t>
  </si>
  <si>
    <t>and decorative</t>
  </si>
  <si>
    <t>coating</t>
  </si>
  <si>
    <t>Elimination</t>
  </si>
  <si>
    <t>Period ended</t>
  </si>
  <si>
    <t>REVENUE</t>
  </si>
  <si>
    <t>External sales</t>
  </si>
  <si>
    <t>Inter-segment sales</t>
  </si>
  <si>
    <t>Consolidated</t>
  </si>
  <si>
    <t>Total revenue</t>
  </si>
  <si>
    <t>Profit/(Loss) before taxation</t>
  </si>
  <si>
    <t>Profit/(Loss) after taxation</t>
  </si>
  <si>
    <t>Prospects</t>
  </si>
  <si>
    <t>RESULTS</t>
  </si>
  <si>
    <t>There were no disposals of unquoted investment or properties during the period under review.</t>
  </si>
  <si>
    <t>Material Litigation - Cont'd</t>
  </si>
  <si>
    <t>Issued pursuant to ESOS</t>
  </si>
  <si>
    <t xml:space="preserve">DKSB had subsequently entered into a joint venture agreement with Metro-I Corporation Sdn Bhd, the owner of a piece of freehold land measuring approximately 20 acres in Sungai Buloh, Selangor to develop the land into a residential development. </t>
  </si>
  <si>
    <t>Effect of ESOS</t>
  </si>
  <si>
    <t>Acquisition of subsidiary company</t>
  </si>
  <si>
    <t>Proceeds from issuance of shares</t>
  </si>
  <si>
    <t>with the Annual Financial Report for the year ended 31 May 2003</t>
  </si>
  <si>
    <t>The Condensed Consolidated Statement of Changes in Equity should be read in conjunction</t>
  </si>
  <si>
    <t>Year-to-date</t>
  </si>
  <si>
    <t>Financial</t>
  </si>
  <si>
    <t>Share of results of joint venture</t>
  </si>
  <si>
    <t>As at 31 May 2003</t>
  </si>
  <si>
    <t>Increase during the financial period</t>
  </si>
  <si>
    <t>Changes in Composition of the Group - Cont'd</t>
  </si>
  <si>
    <t>-Over-provision in prior years</t>
  </si>
  <si>
    <t>Effect of right issue</t>
  </si>
  <si>
    <t>The interim financial statement has been prepared in accordance with MASB 26 "Interim Financial Reporting" and should be read in conjunction with the audited financial statements of the Group for the year ended 31 May 2003.</t>
  </si>
  <si>
    <t>The audit report of the latest annual financial statements was not subject to any audit qualification.</t>
  </si>
  <si>
    <t>GLPM was incorporated on 4 September 2003 and its intended principal activity is manufacturing of protective and decorative coating. GLPM had subsequently entered into a Sale and Purchase Agreement to acquire a manufacturing plant in Taman Perindustrian Puchong, Puchong as disclosed in Section 20.</t>
  </si>
  <si>
    <t>Page 1</t>
  </si>
  <si>
    <t>Page 2</t>
  </si>
  <si>
    <t>Page 3</t>
  </si>
  <si>
    <t>Page 4</t>
  </si>
  <si>
    <t>Page 6</t>
  </si>
  <si>
    <t>Page 7</t>
  </si>
  <si>
    <t>Page 8</t>
  </si>
  <si>
    <t>Page 9</t>
  </si>
  <si>
    <t>Page 10</t>
  </si>
  <si>
    <t>Page 11</t>
  </si>
  <si>
    <t>Page 5</t>
  </si>
  <si>
    <t>FOR THE FINANCIAL QUARTER ENDED 29 FEBRUARY 2004</t>
  </si>
  <si>
    <t>29/02/2004</t>
  </si>
  <si>
    <t>28/02/2003</t>
  </si>
  <si>
    <t>Net profit/(loss) before tax</t>
  </si>
  <si>
    <t>Operating profit/(loss) before changes</t>
  </si>
  <si>
    <t>Proceeds from right issue</t>
  </si>
  <si>
    <t>Save for the above, there were no issuances and repayment of debts and equity securities, share buy-backs, share cancellation, shares held as treasury shares and resale of treasury shares for the period ended 29 February 2004.</t>
  </si>
  <si>
    <t>29 February 2004</t>
  </si>
  <si>
    <t>During the financial period ended 29 February 2004, the following changes in composition were efffected:-</t>
  </si>
  <si>
    <t>As at 29 February 2004</t>
  </si>
  <si>
    <t>b) Investment in quoted securities as at 29 February 2004:-</t>
  </si>
  <si>
    <t>3% Irredemable convertible loan stocks 2002/2007</t>
  </si>
  <si>
    <t>2% Irredemable convertible loan stocks 2003/2008</t>
  </si>
  <si>
    <t>Net cash flows (used in) / from  investing activities</t>
  </si>
  <si>
    <t>Net cash flows (used in) / from financing activities</t>
  </si>
  <si>
    <t>As at 28 February 2003</t>
  </si>
  <si>
    <t>The transfer was made to streamline its operating structure for better management and control.</t>
  </si>
  <si>
    <t xml:space="preserve">Barring unforeseen circumstances, with the completion of the debt restructuring exercise coupled with the improved performance of its construction division, the Board expects a better performance in the coming financial period. </t>
  </si>
  <si>
    <t>Short term investments</t>
  </si>
  <si>
    <t>Adjusted profit for 3% ICULS 2002/2007</t>
  </si>
  <si>
    <t>Adjusted profit for 2% ICULS 2003/2008</t>
  </si>
  <si>
    <t xml:space="preserve">The Group registered a lower revenue of 5% to RM104.88 million as compared to the previous corresponding period. The reduction was mainly caused by the substantial completion of its development project in Puchong. However, the said reduction was alleviated by the improved contribution from the construction division. The Group also recorded a lower finance expense arising from the completion of the debts restructuring exercise in December 2003 as compared to the previous corresponding period. </t>
  </si>
  <si>
    <t>In line with the above, the Group recorded a higher profit before tax of RM1.12 million as compared to  RM0.87 million recorded in the preceding quarter.</t>
  </si>
  <si>
    <t>UNAUDITED 3RD QUARTER REPORT  ON CONSOLIDATED RESULTS</t>
  </si>
  <si>
    <t>3% Redeemable secured loan stocks 2003/2008</t>
  </si>
  <si>
    <t>During the financial period ended 29 February 2004, the issued and paid-up share capital of the Company was increased from 50,133,000 ordinary shares of RM1.00 each to 71,824,628 ordinary shares of RM1.00 each by the issue of:-</t>
  </si>
  <si>
    <t>There were no material subsequent events from the end of the interim period to the date of this report.</t>
  </si>
  <si>
    <t>In line with the above and the lower operating overheads, the Group recorded a higher profit before tax of RM3.18 million as compared to a loss before tax of RM3.09 million recorded in the previous corresponding period.</t>
  </si>
  <si>
    <t xml:space="preserve">The Group registered a higher revenue of 2% to RM32.60 million as compared to the preceding quarter. The increase was mainly contributed by the progress billings issued during the current quarter for the final phase of its Puchong Permata development project. The Group also recorded a lower finance expense arising from the completion of the debts restructuring exercise in December 2003 as compared to the preceding quarter. </t>
  </si>
  <si>
    <t xml:space="preserve">2% Irredeemable Convertible Unsecured Loan Stocks  </t>
  </si>
  <si>
    <t>3% Redeemable Secured Loan Stocks</t>
  </si>
  <si>
    <t>CGU had filed its defence as well as an application to strike out the writ and statement of claim. However, it was dismissed by the Court with cost on 22 April 2003. CGU had since appealed against the decision and hearing date was fixed for hearing on 12 January 2004. On 12 January 2004, the judge directed the parties to put in their written submissions instead. The judge also fixed the case for decision on 2 March 2004. On 2 March 2004, the judge had dismissed CGU's appeal with costs and is now pending the court hearing at a date to be fixed.</t>
  </si>
  <si>
    <t>As for SPK's application to set aside the writ and statement of claim, the application was dismissed with costs by  the Court on 30 July 2003.  SPK had since appealed against the court decision and the hearing date was fixed on 11 November 2003.  On 11 November 2003, the court directed the parties to put in their written submissions instead.  The judge also fixed the case for decision on 28 January 2004. On 28 January 2004, the court had dismissed SPK's appeal with costs and is now pending the court hearing at a date to be fixed.</t>
  </si>
  <si>
    <t>The diluted earnings per share has been calculated by dividing the Group's net profit for the quarter/ year to-date by the weighted average number of ordinary shares that would have been in issue upon full conversion of the 3% Irredeemable Convertible Unsecured Loan Stocks ("ICULS") 2002/2007 and 2% Irredeemable Convertible Unsecured Loan Stocks ("ICULS") 2003/2008, adjusted for the number of such shares that would have been issued at fair value, calculated as follows:-</t>
  </si>
  <si>
    <t>No dividend has been declared or proposed by the Board of Directors for the third quarter and financial period ended 29 February 2004.</t>
  </si>
  <si>
    <r>
      <t>i)</t>
    </r>
    <r>
      <rPr>
        <sz val="11"/>
        <rFont val="Times New Roman"/>
        <family val="1"/>
      </rPr>
      <t xml:space="preserve">  On  30 March 1999, Gadang Engineering (M) Sdn  Bhd ("GESB"), a  wholly-owned subsidiary of Gadang Holdings Berhad, filed a civil suit against Meda Property Services Sdn Bhd for a sum of RM1,181,199.83  being debt due for the construction work done by GESB.The Defendant has filed a counterclaim for  RM1,632,840.62 as  general damages and in alternative,  damages  to  be assessed at RM3,000  per day. The case has been fixed on 28 September 2004 and 28 September 2004 for continued hearing .</t>
    </r>
  </si>
  <si>
    <r>
      <t>ii)</t>
    </r>
    <r>
      <rPr>
        <sz val="11"/>
        <rFont val="Times New Roman"/>
        <family val="1"/>
      </rPr>
      <t xml:space="preserve">  On  30  March  1999,  GESB  has  also  filed  a  civil  suit  against  Meda  System  Built  Sdn  Bhd  for  a  sum of  RM2,268,632.27  being  debt  due  for  construction  work  done  by  GESB.  The  case was fixed for continued hearing on  10 and 11 June 2004.</t>
    </r>
  </si>
  <si>
    <r>
      <t>iii</t>
    </r>
    <r>
      <rPr>
        <sz val="11"/>
        <rFont val="Times New Roman"/>
        <family val="1"/>
      </rPr>
      <t>)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t>
    </r>
  </si>
  <si>
    <t>On 18 October 2002, the Court had allowed PED's application to intervene. On 22 January 2003, the Court dismissed GESB's application for Summary Judgement. GESB has since lodged an appeal on 28 January 2003. The said appeal which was scheduled to be heard on 20 August 2003 has been retracted for hearing on 28 October 2003. On 28 October 2003, the judge has instead directed the parties to put in their respective written submissions and has fixed the matter for decision on 16 March 2004 and subsequently adjourned to 3 June 2004 for decision.</t>
  </si>
  <si>
    <r>
      <t>iv)</t>
    </r>
    <r>
      <rPr>
        <sz val="11"/>
        <rFont val="Times New Roman"/>
        <family val="1"/>
      </rPr>
      <t xml:space="preserve">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t>
    </r>
  </si>
  <si>
    <r>
      <t>v)</t>
    </r>
    <r>
      <rPr>
        <sz val="11"/>
        <rFont val="Times New Roman"/>
        <family val="1"/>
      </rPr>
      <t xml:space="preserve">  On 12 December 2003, Datapuri Sdn Bhd (DP), a 51% owned subsidiary of Gadang received a writ of summon and statement of claim both dated 21 November 2003 by Uniphone Usahasama Sdn Bhd ("UUSB") for an alleged outstanding payment of RM4,081,735.25 arising from construction works carried out by UUSB for DP. DP has on 2 January 2004 filed its defence and the hearing date has not been fixed.</t>
    </r>
  </si>
  <si>
    <r>
      <t>i.</t>
    </r>
    <r>
      <rPr>
        <sz val="11"/>
        <rFont val="Times New Roman"/>
        <family val="1"/>
      </rPr>
      <t xml:space="preserve"> The Company had completed the following corporate proposals:-                                                          </t>
    </r>
  </si>
  <si>
    <r>
      <t>a)</t>
    </r>
    <r>
      <rPr>
        <sz val="11"/>
        <rFont val="Times New Roman"/>
        <family val="1"/>
      </rPr>
      <t xml:space="preserve"> The proposed issuance of 38,000,000 of RM1.00 nominal value of 5-Year Irredeemable Convertible Unsecured Loan Stocks 2003/2008 ("ICULS") at 100% of the nominal value with a coupon rate of 2.0% per annum to Danaharta Managers Sdn Bhd ("DMSB") and Aseambankers Malaysia Berhad for settlement of debts had been completed and were listed on the Second Board of Kuala Lumpur Stock Exchange on 31 December 2003.</t>
    </r>
  </si>
  <si>
    <r>
      <t>b)</t>
    </r>
    <r>
      <rPr>
        <sz val="11"/>
        <rFont val="Times New Roman"/>
        <family val="1"/>
      </rPr>
      <t xml:space="preserve"> The proposed issuance of 23,770,000 of RM1.00 nominal value of Redeemable Secured Loan Stocks at 100% of the nominal value with a coupon rate of 3.0% per annum to DMSB for settlement of debts had been completed on 26 December 2003.</t>
    </r>
  </si>
  <si>
    <r>
      <t>ii</t>
    </r>
    <r>
      <rPr>
        <sz val="11"/>
        <rFont val="Times New Roman"/>
        <family val="1"/>
      </rPr>
      <t>. GLP Manufacturing (M) Sdn Bhd (formerly known as Topline Theme Sdn Bhd), a wholly-owned subsidiary of Globe Leigh's Paints (M) Sdn Bhd which in turn is a 70%-owned subsidiary of the Company had on 4 December 2003 entered into a Sale and Purchase Agreement for the acquisition of a manufacturing plant located at Lot No. SD279 and SD280 Taman Perindustrian Puchong Seksyen 5 forming part of the lands held under HS(D) 27094 to 27100 (both inclusive) for PT Nos. 1 to 7 (both inclusive), all in the mukim of Petaling, Daerah Petaling, State of Selangor ("Real Property") together with factory equipment, laboratory equipment, computers and motor vehicle from MFRP Engineering Sdn Bhd for a total cash consideration of RM3,000,000.</t>
    </r>
  </si>
  <si>
    <r>
      <t>i.</t>
    </r>
    <r>
      <rPr>
        <sz val="11"/>
        <rFont val="Times New Roman"/>
        <family val="1"/>
      </rPr>
      <t xml:space="preserve"> 13,509,424 new ordinary shares of RM1.00 each, arising from the conversion of RM14,112,900 nominal value of 3% Irredeemable Convertible Unsecured Loan Stocks 2002/2007. As at 29 February 2004, a total of RM100 nominal value of ICULS is still outstanding.</t>
    </r>
  </si>
  <si>
    <r>
      <t>ii.</t>
    </r>
    <r>
      <rPr>
        <sz val="11"/>
        <rFont val="Times New Roman"/>
        <family val="1"/>
      </rPr>
      <t xml:space="preserve"> 6,259,204 new ordinary shares of RM1.00 each, arising from the conversion of RM7,923,000 nominal value of 2% Irredeemable Convertible Unsecured Loan Stocks 2003/2008. As at 29 February 2004, a total of RM30,077,000 nominal value of ICULS is still outstanding. </t>
    </r>
  </si>
  <si>
    <r>
      <t>iii.</t>
    </r>
    <r>
      <rPr>
        <sz val="11"/>
        <rFont val="Times New Roman"/>
        <family val="1"/>
      </rPr>
      <t xml:space="preserve"> 1,839,000 new ordinary shares of RM1.00 each at an option price of RM1.00 per share and 84,000 new ordinary shares of RM1.00 each at an option price of RM3.00 per share pursuant to the exercise of options granted under the Company's Employees' Share Option Scheme ("ESOS") implemented on 1 November 2002. As at 29 February 2004, a balance of 2,584,000 ESOS shares still remained unexercised.</t>
    </r>
  </si>
  <si>
    <r>
      <t>i.</t>
    </r>
    <r>
      <rPr>
        <sz val="11"/>
        <rFont val="Times New Roman"/>
        <family val="1"/>
      </rPr>
      <t xml:space="preserve"> The wholly-owned subsidiary company, Gadang Land Sdn Bhd ("GLSB") had on 31 July 2003 acquired the entire issued and paid-up share capital of  Damai Klasik Sdn Bhd ("DKSB") comprising 2 ordinary shares of RM1.00 each for a cash consideration of RM2.00 thereby resulting in DKSB becoming a wholly-owned subsidiary of the GLSB. </t>
    </r>
  </si>
  <si>
    <r>
      <t>ii.</t>
    </r>
    <r>
      <rPr>
        <sz val="11"/>
        <rFont val="Times New Roman"/>
        <family val="1"/>
      </rPr>
      <t xml:space="preserve"> The Company had on 1 August 2003 completed the acquisition of Achwell Property Sdn Bhd ("Achwell") in accordance with the conditional share sale agreement dated 17 May 1997 entered into between the Company and the vendors of Achwell. The Company now owns 100% equity interest in Achwell, thereby resulting in Achwell becoming a wholly-owned subsidiary of the Company.</t>
    </r>
  </si>
  <si>
    <r>
      <t>iii.</t>
    </r>
    <r>
      <rPr>
        <sz val="12"/>
        <rFont val="Times New Roman"/>
        <family val="1"/>
      </rPr>
      <t xml:space="preserve"> The 70% owned subsidiary company, Globe Leigh's Paints Sdn Bhd ("GLP") had on 20 October 2003 acquired the entire issued and paid-up share capital of  GLP Manufacturing (M) Sdn Bhd (formerly known as Topline Theme Sdn Bhd) ("GLPM") comprising 2 ordinary shares of RM1.00 each for a cash consideration of RM2.00 thereby resulting in GLPM becoming a wholly-owned subsidiary of the GLP. </t>
    </r>
  </si>
  <si>
    <r>
      <t>iv.</t>
    </r>
    <r>
      <rPr>
        <sz val="12"/>
        <rFont val="Times New Roman"/>
        <family val="1"/>
      </rPr>
      <t xml:space="preserve"> The wholly-owned subsidiary company, Gadang Engineering (M) Sdn Bhd ("GESB") had on 9 February 2004 transferred its 100% equity interest in Gadang Properties Sdn Bhd ("GESB") comprising 4,100,000 ordinary shares of RM1.00 each to Gadang Land Sdn Bhd ("GLSB") another wholly-owned subsidiary of Gadang for a total cash consideration of RM4,100,000.</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</si>
</sst>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00_);_(* \(#,##0.000\);_(* &quot;-&quot;??_);_(@_)"/>
    <numFmt numFmtId="168" formatCode="_(* #,##0.0000_);_(* \(#,##0.0000\);_(* &quot;-&quot;??_);_(@_)"/>
    <numFmt numFmtId="169" formatCode="0.0000"/>
    <numFmt numFmtId="170" formatCode="0.000"/>
    <numFmt numFmtId="171" formatCode="_(* #,##0.00000_);_(* \(#,##0.00000\);_(* &quot;-&quot;??_);_(@_)"/>
    <numFmt numFmtId="172" formatCode="_(* #,##0.000000_);_(* \(#,##0.000000\);_(* &quot;-&quot;??_);_(@_)"/>
  </numFmts>
  <fonts count="15">
    <font>
      <sz val="10"/>
      <name val="Arial"/>
      <family val="0"/>
    </font>
    <font>
      <sz val="10"/>
      <name val="Times New Roman"/>
      <family val="1"/>
    </font>
    <font>
      <b/>
      <sz val="10"/>
      <name val="Times New Roman"/>
      <family val="1"/>
    </font>
    <font>
      <sz val="11"/>
      <name val="Times New Roman"/>
      <family val="1"/>
    </font>
    <font>
      <b/>
      <sz val="11"/>
      <name val="Times New Roman"/>
      <family val="1"/>
    </font>
    <font>
      <b/>
      <u val="single"/>
      <sz val="11"/>
      <name val="Times New Roman"/>
      <family val="1"/>
    </font>
    <font>
      <sz val="11"/>
      <color indexed="22"/>
      <name val="Times New Roman"/>
      <family val="1"/>
    </font>
    <font>
      <sz val="8"/>
      <name val="Arial"/>
      <family val="0"/>
    </font>
    <font>
      <u val="single"/>
      <sz val="10"/>
      <color indexed="12"/>
      <name val="Arial"/>
      <family val="0"/>
    </font>
    <font>
      <u val="single"/>
      <sz val="10"/>
      <color indexed="36"/>
      <name val="Arial"/>
      <family val="0"/>
    </font>
    <font>
      <sz val="9"/>
      <name val="Times New Roman"/>
      <family val="1"/>
    </font>
    <font>
      <b/>
      <sz val="9"/>
      <name val="Times New Roman"/>
      <family val="1"/>
    </font>
    <font>
      <sz val="8"/>
      <name val="Times New Roman"/>
      <family val="1"/>
    </font>
    <font>
      <sz val="12"/>
      <name val="Times New Roman"/>
      <family val="1"/>
    </font>
    <font>
      <b/>
      <sz val="12"/>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horizontal="center"/>
    </xf>
    <xf numFmtId="0" fontId="3" fillId="0" borderId="0" xfId="0" applyFont="1" applyAlignment="1">
      <alignment/>
    </xf>
    <xf numFmtId="164" fontId="1" fillId="0" borderId="0" xfId="15" applyNumberFormat="1" applyFont="1" applyAlignment="1">
      <alignment/>
    </xf>
    <xf numFmtId="164" fontId="3" fillId="0" borderId="0" xfId="15" applyNumberFormat="1" applyFont="1" applyAlignment="1">
      <alignment/>
    </xf>
    <xf numFmtId="3"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64" fontId="3" fillId="0" borderId="1" xfId="0" applyNumberFormat="1" applyFont="1" applyBorder="1" applyAlignment="1">
      <alignment/>
    </xf>
    <xf numFmtId="164" fontId="1" fillId="0" borderId="0" xfId="0" applyNumberFormat="1" applyFont="1" applyAlignment="1">
      <alignment/>
    </xf>
    <xf numFmtId="43" fontId="1" fillId="0" borderId="0" xfId="0" applyNumberFormat="1" applyFont="1" applyAlignment="1">
      <alignment/>
    </xf>
    <xf numFmtId="164" fontId="1" fillId="0" borderId="0" xfId="15" applyNumberFormat="1" applyFont="1" applyBorder="1" applyAlignment="1">
      <alignment/>
    </xf>
    <xf numFmtId="0" fontId="3" fillId="0" borderId="2" xfId="0" applyFont="1" applyBorder="1" applyAlignment="1">
      <alignment/>
    </xf>
    <xf numFmtId="0" fontId="2" fillId="0" borderId="2" xfId="0" applyFont="1" applyBorder="1" applyAlignment="1">
      <alignment horizontal="center"/>
    </xf>
    <xf numFmtId="164" fontId="3" fillId="0" borderId="3" xfId="15" applyNumberFormat="1" applyFont="1" applyBorder="1" applyAlignment="1">
      <alignment/>
    </xf>
    <xf numFmtId="3" fontId="3" fillId="0" borderId="3" xfId="0" applyNumberFormat="1" applyFont="1" applyBorder="1" applyAlignment="1">
      <alignment/>
    </xf>
    <xf numFmtId="164" fontId="1" fillId="0" borderId="0" xfId="0" applyNumberFormat="1" applyFont="1" applyBorder="1" applyAlignment="1">
      <alignment/>
    </xf>
    <xf numFmtId="3" fontId="3" fillId="0" borderId="4" xfId="0" applyNumberFormat="1" applyFont="1" applyBorder="1" applyAlignment="1">
      <alignment/>
    </xf>
    <xf numFmtId="164" fontId="3" fillId="0" borderId="5" xfId="15" applyNumberFormat="1" applyFont="1" applyBorder="1" applyAlignment="1">
      <alignment/>
    </xf>
    <xf numFmtId="164" fontId="3" fillId="0" borderId="6" xfId="15" applyNumberFormat="1" applyFont="1" applyBorder="1" applyAlignment="1">
      <alignment/>
    </xf>
    <xf numFmtId="164" fontId="3" fillId="0" borderId="0" xfId="15" applyNumberFormat="1" applyFont="1" applyBorder="1" applyAlignment="1">
      <alignment/>
    </xf>
    <xf numFmtId="164" fontId="3" fillId="0" borderId="4" xfId="15" applyNumberFormat="1"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xf>
    <xf numFmtId="14" fontId="2" fillId="0" borderId="11" xfId="0" applyNumberFormat="1" applyFont="1" applyBorder="1" applyAlignment="1" quotePrefix="1">
      <alignment horizontal="center"/>
    </xf>
    <xf numFmtId="164" fontId="3" fillId="0" borderId="0" xfId="15" applyNumberFormat="1" applyFont="1" applyAlignment="1">
      <alignment horizontal="center"/>
    </xf>
    <xf numFmtId="164" fontId="3" fillId="0" borderId="0" xfId="15" applyNumberFormat="1" applyFont="1" applyAlignment="1">
      <alignment horizontal="right"/>
    </xf>
    <xf numFmtId="164" fontId="3" fillId="0" borderId="6" xfId="15" applyNumberFormat="1" applyFont="1" applyBorder="1" applyAlignment="1">
      <alignment horizontal="right"/>
    </xf>
    <xf numFmtId="164" fontId="3" fillId="0" borderId="5" xfId="15" applyNumberFormat="1" applyFont="1" applyBorder="1" applyAlignment="1">
      <alignment horizontal="center"/>
    </xf>
    <xf numFmtId="14" fontId="2" fillId="0" borderId="10" xfId="0" applyNumberFormat="1" applyFont="1" applyBorder="1" applyAlignment="1" quotePrefix="1">
      <alignment horizontal="center"/>
    </xf>
    <xf numFmtId="164" fontId="3" fillId="0" borderId="14" xfId="15" applyNumberFormat="1" applyFont="1" applyBorder="1" applyAlignment="1">
      <alignment/>
    </xf>
    <xf numFmtId="14" fontId="2" fillId="0" borderId="5" xfId="0" applyNumberFormat="1" applyFont="1" applyBorder="1" applyAlignment="1" quotePrefix="1">
      <alignment horizontal="center"/>
    </xf>
    <xf numFmtId="0" fontId="4" fillId="0" borderId="0" xfId="0" applyFont="1" applyAlignment="1">
      <alignment/>
    </xf>
    <xf numFmtId="0" fontId="5" fillId="0" borderId="0" xfId="0" applyFont="1" applyAlignment="1">
      <alignment/>
    </xf>
    <xf numFmtId="0" fontId="3" fillId="0" borderId="0" xfId="0" applyFont="1" applyAlignment="1" quotePrefix="1">
      <alignment/>
    </xf>
    <xf numFmtId="164" fontId="3" fillId="0" borderId="2" xfId="15" applyNumberFormat="1" applyFont="1" applyBorder="1" applyAlignment="1">
      <alignment/>
    </xf>
    <xf numFmtId="0" fontId="3" fillId="0" borderId="0" xfId="0" applyFont="1" applyAlignment="1">
      <alignment/>
    </xf>
    <xf numFmtId="164" fontId="3" fillId="0" borderId="0" xfId="15" applyNumberFormat="1" applyFont="1" applyBorder="1" applyAlignment="1">
      <alignment horizontal="center"/>
    </xf>
    <xf numFmtId="164" fontId="1" fillId="0" borderId="2" xfId="15" applyNumberFormat="1" applyFont="1" applyBorder="1" applyAlignment="1">
      <alignment/>
    </xf>
    <xf numFmtId="164" fontId="1" fillId="0" borderId="0" xfId="15" applyNumberFormat="1" applyFont="1" applyAlignment="1">
      <alignment horizontal="center"/>
    </xf>
    <xf numFmtId="164" fontId="3" fillId="0" borderId="2" xfId="15" applyNumberFormat="1" applyFont="1" applyBorder="1" applyAlignment="1">
      <alignment horizontal="right"/>
    </xf>
    <xf numFmtId="164" fontId="3" fillId="0" borderId="2" xfId="15" applyNumberFormat="1" applyFont="1" applyBorder="1" applyAlignment="1">
      <alignment horizontal="center"/>
    </xf>
    <xf numFmtId="0" fontId="4" fillId="0" borderId="0" xfId="0" applyFont="1" applyAlignment="1">
      <alignment horizontal="center"/>
    </xf>
    <xf numFmtId="164" fontId="4" fillId="0" borderId="0" xfId="15" applyNumberFormat="1" applyFont="1" applyAlignment="1">
      <alignment/>
    </xf>
    <xf numFmtId="164" fontId="3" fillId="0" borderId="15" xfId="15" applyNumberFormat="1" applyFont="1" applyBorder="1" applyAlignment="1">
      <alignment/>
    </xf>
    <xf numFmtId="0" fontId="3"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164" fontId="3" fillId="0" borderId="0" xfId="0" applyNumberFormat="1" applyFont="1" applyAlignment="1">
      <alignment/>
    </xf>
    <xf numFmtId="164" fontId="3" fillId="0" borderId="0" xfId="0" applyNumberFormat="1" applyFont="1" applyBorder="1" applyAlignment="1">
      <alignment/>
    </xf>
    <xf numFmtId="0" fontId="2" fillId="0" borderId="0" xfId="0" applyFont="1" applyBorder="1" applyAlignment="1" quotePrefix="1">
      <alignment horizontal="left"/>
    </xf>
    <xf numFmtId="0" fontId="3" fillId="0" borderId="0" xfId="0" applyFont="1" applyAlignment="1">
      <alignment horizontal="justify"/>
    </xf>
    <xf numFmtId="0" fontId="3" fillId="0" borderId="0" xfId="0" applyNumberFormat="1" applyFont="1" applyAlignment="1">
      <alignment horizontal="justify"/>
    </xf>
    <xf numFmtId="0" fontId="3" fillId="0" borderId="0" xfId="0" applyNumberFormat="1" applyFont="1" applyAlignment="1">
      <alignment/>
    </xf>
    <xf numFmtId="15" fontId="4" fillId="0" borderId="0" xfId="0" applyNumberFormat="1" applyFont="1" applyAlignment="1" quotePrefix="1">
      <alignment/>
    </xf>
    <xf numFmtId="3" fontId="3" fillId="0" borderId="0" xfId="0" applyNumberFormat="1" applyFont="1" applyAlignment="1">
      <alignment horizontal="justify"/>
    </xf>
    <xf numFmtId="3" fontId="3"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14" fontId="2" fillId="0" borderId="0" xfId="0" applyNumberFormat="1" applyFont="1" applyBorder="1" applyAlignment="1" quotePrefix="1">
      <alignment horizontal="center"/>
    </xf>
    <xf numFmtId="0" fontId="1" fillId="0" borderId="0" xfId="0" applyFont="1" applyBorder="1" applyAlignment="1">
      <alignment horizontal="center"/>
    </xf>
    <xf numFmtId="164" fontId="3" fillId="0" borderId="8" xfId="15" applyNumberFormat="1" applyFont="1" applyBorder="1" applyAlignment="1">
      <alignment/>
    </xf>
    <xf numFmtId="0" fontId="3" fillId="0" borderId="0" xfId="0" applyFont="1" applyAlignment="1" quotePrefix="1">
      <alignment horizontal="left"/>
    </xf>
    <xf numFmtId="0" fontId="3" fillId="0" borderId="0" xfId="0" applyNumberFormat="1" applyFont="1" applyAlignment="1" quotePrefix="1">
      <alignment horizontal="justify"/>
    </xf>
    <xf numFmtId="0" fontId="3" fillId="0" borderId="0" xfId="0" applyFont="1" applyAlignment="1" quotePrefix="1">
      <alignment horizontal="justify"/>
    </xf>
    <xf numFmtId="164" fontId="3" fillId="0" borderId="0" xfId="15" applyNumberFormat="1" applyFont="1" applyBorder="1" applyAlignment="1">
      <alignment horizontal="right"/>
    </xf>
    <xf numFmtId="0" fontId="4" fillId="0" borderId="0" xfId="0" applyFont="1" applyAlignment="1">
      <alignment horizontal="right"/>
    </xf>
    <xf numFmtId="0" fontId="3" fillId="0" borderId="0" xfId="0" applyFont="1" applyAlignment="1" quotePrefix="1">
      <alignment/>
    </xf>
    <xf numFmtId="0" fontId="0" fillId="0" borderId="0" xfId="0" applyAlignment="1">
      <alignment horizontal="justify"/>
    </xf>
    <xf numFmtId="165" fontId="3" fillId="0" borderId="0" xfId="15" applyNumberFormat="1" applyFont="1" applyBorder="1" applyAlignment="1">
      <alignment/>
    </xf>
    <xf numFmtId="164" fontId="3" fillId="0" borderId="2" xfId="0" applyNumberFormat="1" applyFont="1" applyBorder="1" applyAlignment="1">
      <alignment/>
    </xf>
    <xf numFmtId="0" fontId="3" fillId="0" borderId="0" xfId="0" applyNumberFormat="1" applyFont="1" applyAlignment="1" quotePrefix="1">
      <alignment/>
    </xf>
    <xf numFmtId="164" fontId="4" fillId="0" borderId="0" xfId="15" applyNumberFormat="1" applyFont="1" applyBorder="1" applyAlignment="1">
      <alignment/>
    </xf>
    <xf numFmtId="15" fontId="1" fillId="0" borderId="0" xfId="0" applyNumberFormat="1" applyFont="1" applyAlignment="1" quotePrefix="1">
      <alignment/>
    </xf>
    <xf numFmtId="164" fontId="1" fillId="0" borderId="15" xfId="15" applyNumberFormat="1" applyFont="1" applyBorder="1" applyAlignment="1">
      <alignment/>
    </xf>
    <xf numFmtId="0" fontId="2" fillId="0" borderId="0" xfId="0" applyFont="1" applyAlignment="1">
      <alignment/>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Alignment="1">
      <alignment/>
    </xf>
    <xf numFmtId="0" fontId="11" fillId="0" borderId="0" xfId="0" applyFont="1" applyBorder="1" applyAlignment="1">
      <alignment horizontal="center"/>
    </xf>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xf>
    <xf numFmtId="14" fontId="12" fillId="0" borderId="0" xfId="0" applyNumberFormat="1" applyFont="1" applyBorder="1" applyAlignment="1">
      <alignment horizontal="center"/>
    </xf>
    <xf numFmtId="14" fontId="12" fillId="0" borderId="0" xfId="0" applyNumberFormat="1" applyFont="1" applyBorder="1" applyAlignment="1" quotePrefix="1">
      <alignment horizontal="center"/>
    </xf>
    <xf numFmtId="164" fontId="12" fillId="0" borderId="0" xfId="15" applyNumberFormat="1" applyFont="1" applyAlignment="1">
      <alignment horizontal="center"/>
    </xf>
    <xf numFmtId="0" fontId="3" fillId="0" borderId="0" xfId="0" applyFont="1" applyFill="1" applyAlignment="1" quotePrefix="1">
      <alignment horizontal="justify"/>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justify"/>
    </xf>
    <xf numFmtId="0" fontId="13" fillId="0" borderId="0" xfId="0" applyFont="1" applyFill="1" applyAlignment="1">
      <alignment/>
    </xf>
    <xf numFmtId="0" fontId="3" fillId="0" borderId="0" xfId="0" applyNumberFormat="1" applyFont="1" applyFill="1" applyAlignment="1">
      <alignment horizontal="justify"/>
    </xf>
    <xf numFmtId="0" fontId="3" fillId="0" borderId="0" xfId="0" applyNumberFormat="1" applyFont="1" applyFill="1" applyAlignment="1">
      <alignment/>
    </xf>
    <xf numFmtId="14" fontId="2" fillId="0" borderId="11" xfId="0" applyNumberFormat="1" applyFont="1" applyBorder="1" applyAlignment="1">
      <alignment horizontal="center"/>
    </xf>
    <xf numFmtId="164" fontId="3" fillId="0" borderId="14" xfId="15" applyNumberFormat="1" applyFont="1" applyFill="1" applyBorder="1" applyAlignment="1">
      <alignment/>
    </xf>
    <xf numFmtId="164" fontId="3" fillId="0" borderId="5" xfId="15" applyNumberFormat="1" applyFont="1" applyFill="1" applyBorder="1" applyAlignment="1">
      <alignment/>
    </xf>
    <xf numFmtId="164" fontId="1" fillId="0" borderId="0" xfId="15" applyNumberFormat="1" applyFont="1" applyFill="1" applyAlignment="1">
      <alignment/>
    </xf>
    <xf numFmtId="0" fontId="13" fillId="0" borderId="0" xfId="0" applyFont="1" applyFill="1" applyAlignment="1">
      <alignment horizontal="left"/>
    </xf>
    <xf numFmtId="0" fontId="3" fillId="0" borderId="0" xfId="0" applyFont="1" applyFill="1" applyAlignment="1" quotePrefix="1">
      <alignment/>
    </xf>
    <xf numFmtId="164" fontId="13" fillId="0" borderId="0" xfId="15" applyNumberFormat="1" applyFont="1" applyFill="1" applyAlignment="1" quotePrefix="1">
      <alignment horizontal="right"/>
    </xf>
    <xf numFmtId="43" fontId="3" fillId="0" borderId="0" xfId="15" applyFont="1" applyFill="1" applyAlignment="1">
      <alignment horizontal="center"/>
    </xf>
    <xf numFmtId="0" fontId="1" fillId="0" borderId="0" xfId="0" applyFont="1" applyFill="1" applyAlignment="1">
      <alignment horizontal="center"/>
    </xf>
    <xf numFmtId="43" fontId="3" fillId="0" borderId="0" xfId="0" applyNumberFormat="1" applyFont="1" applyFill="1" applyAlignment="1">
      <alignment/>
    </xf>
    <xf numFmtId="43" fontId="3" fillId="0" borderId="0" xfId="15" applyNumberFormat="1" applyFont="1" applyFill="1" applyAlignment="1">
      <alignment/>
    </xf>
    <xf numFmtId="43" fontId="3" fillId="0" borderId="1" xfId="15" applyFont="1" applyBorder="1" applyAlignment="1">
      <alignment/>
    </xf>
    <xf numFmtId="0" fontId="13" fillId="0" borderId="0" xfId="0" applyFont="1" applyAlignment="1">
      <alignment/>
    </xf>
    <xf numFmtId="0" fontId="13" fillId="0" borderId="0" xfId="0" applyFont="1" applyFill="1" applyAlignment="1">
      <alignment horizontal="justify"/>
    </xf>
    <xf numFmtId="0" fontId="3" fillId="0" borderId="0" xfId="0" applyFont="1" applyFill="1" applyAlignment="1">
      <alignment horizontal="right"/>
    </xf>
    <xf numFmtId="164" fontId="13" fillId="0" borderId="0" xfId="15" applyNumberFormat="1" applyFont="1" applyFill="1" applyAlignment="1" quotePrefix="1">
      <alignment/>
    </xf>
    <xf numFmtId="164" fontId="13" fillId="0" borderId="4" xfId="0" applyNumberFormat="1" applyFont="1" applyFill="1" applyBorder="1" applyAlignment="1" quotePrefix="1">
      <alignment horizontal="right"/>
    </xf>
    <xf numFmtId="0" fontId="1" fillId="0" borderId="0" xfId="0" applyFont="1" applyAlignment="1">
      <alignment horizontal="right"/>
    </xf>
    <xf numFmtId="164" fontId="1" fillId="0" borderId="0" xfId="15" applyNumberFormat="1" applyFont="1" applyBorder="1" applyAlignment="1">
      <alignment horizontal="right"/>
    </xf>
    <xf numFmtId="0" fontId="10" fillId="0" borderId="0" xfId="0" applyFont="1" applyAlignment="1">
      <alignment horizontal="right"/>
    </xf>
    <xf numFmtId="0" fontId="10" fillId="0" borderId="0" xfId="0" applyNumberFormat="1" applyFont="1" applyAlignment="1">
      <alignment horizontal="right"/>
    </xf>
    <xf numFmtId="0" fontId="13" fillId="0" borderId="0" xfId="0" applyNumberFormat="1" applyFont="1" applyFill="1" applyAlignment="1">
      <alignment horizontal="justify"/>
    </xf>
    <xf numFmtId="15" fontId="4" fillId="0" borderId="0" xfId="0" applyNumberFormat="1" applyFont="1" applyAlignment="1">
      <alignment/>
    </xf>
    <xf numFmtId="0" fontId="3"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Border="1" applyAlignment="1">
      <alignment horizontal="center"/>
    </xf>
    <xf numFmtId="0" fontId="1" fillId="0" borderId="0" xfId="0" applyFont="1" applyFill="1" applyBorder="1" applyAlignment="1">
      <alignment/>
    </xf>
    <xf numFmtId="14" fontId="2" fillId="0" borderId="0" xfId="0" applyNumberFormat="1" applyFont="1" applyFill="1" applyBorder="1" applyAlignment="1" quotePrefix="1">
      <alignment horizontal="center"/>
    </xf>
    <xf numFmtId="0" fontId="1" fillId="0" borderId="0" xfId="0" applyFont="1" applyFill="1" applyBorder="1" applyAlignment="1">
      <alignment horizontal="center"/>
    </xf>
    <xf numFmtId="164" fontId="3" fillId="0" borderId="0" xfId="15" applyNumberFormat="1" applyFont="1" applyFill="1" applyAlignment="1">
      <alignment/>
    </xf>
    <xf numFmtId="164" fontId="3" fillId="0" borderId="0" xfId="15" applyNumberFormat="1" applyFont="1" applyFill="1" applyBorder="1" applyAlignment="1">
      <alignment/>
    </xf>
    <xf numFmtId="164" fontId="3" fillId="0" borderId="0" xfId="15" applyNumberFormat="1" applyFont="1" applyFill="1" applyBorder="1" applyAlignment="1">
      <alignment horizontal="center"/>
    </xf>
    <xf numFmtId="164" fontId="3" fillId="0" borderId="2" xfId="15" applyNumberFormat="1" applyFont="1" applyFill="1" applyBorder="1" applyAlignment="1">
      <alignment/>
    </xf>
    <xf numFmtId="164" fontId="3" fillId="0" borderId="15" xfId="15" applyNumberFormat="1" applyFont="1" applyFill="1" applyBorder="1" applyAlignment="1">
      <alignment/>
    </xf>
    <xf numFmtId="164" fontId="3" fillId="0" borderId="8" xfId="15" applyNumberFormat="1" applyFont="1" applyFill="1" applyBorder="1" applyAlignment="1">
      <alignment/>
    </xf>
    <xf numFmtId="43" fontId="3" fillId="0" borderId="1" xfId="15" applyFont="1" applyFill="1" applyBorder="1" applyAlignment="1">
      <alignment/>
    </xf>
    <xf numFmtId="43" fontId="3" fillId="0" borderId="0" xfId="15" applyFont="1" applyFill="1" applyBorder="1" applyAlignment="1">
      <alignment/>
    </xf>
    <xf numFmtId="0" fontId="13" fillId="0" borderId="0" xfId="0" applyFont="1" applyAlignment="1">
      <alignment horizontal="justify"/>
    </xf>
    <xf numFmtId="0" fontId="2" fillId="0" borderId="12" xfId="0" applyFont="1" applyFill="1" applyBorder="1" applyAlignment="1">
      <alignment horizontal="center"/>
    </xf>
    <xf numFmtId="14" fontId="3" fillId="0" borderId="0" xfId="0" applyNumberFormat="1" applyFont="1" applyFill="1" applyAlignment="1">
      <alignment horizontal="center"/>
    </xf>
    <xf numFmtId="14" fontId="1" fillId="0" borderId="0" xfId="0" applyNumberFormat="1" applyFont="1" applyFill="1" applyAlignment="1">
      <alignment horizontal="center"/>
    </xf>
    <xf numFmtId="164" fontId="3" fillId="0" borderId="0" xfId="15" applyNumberFormat="1" applyFont="1" applyFill="1" applyAlignment="1">
      <alignment horizontal="center"/>
    </xf>
    <xf numFmtId="164" fontId="3" fillId="0" borderId="1" xfId="15" applyNumberFormat="1" applyFont="1" applyFill="1" applyBorder="1" applyAlignment="1">
      <alignment/>
    </xf>
    <xf numFmtId="0" fontId="1" fillId="0" borderId="0" xfId="0" applyNumberFormat="1" applyFont="1" applyAlignment="1">
      <alignment horizontal="right"/>
    </xf>
    <xf numFmtId="0" fontId="1" fillId="0" borderId="0" xfId="0" applyFont="1" applyFill="1" applyAlignment="1">
      <alignment horizontal="right"/>
    </xf>
    <xf numFmtId="0" fontId="0" fillId="0" borderId="0" xfId="0" applyAlignment="1">
      <alignment/>
    </xf>
    <xf numFmtId="0" fontId="13" fillId="0" borderId="0" xfId="0" applyFont="1" applyAlignment="1">
      <alignment horizontal="justify"/>
    </xf>
    <xf numFmtId="0" fontId="3" fillId="0" borderId="0" xfId="0" applyFont="1" applyFill="1" applyAlignment="1">
      <alignment horizontal="justify"/>
    </xf>
    <xf numFmtId="0" fontId="3" fillId="0" borderId="0" xfId="0" applyNumberFormat="1" applyFont="1" applyFill="1" applyAlignment="1">
      <alignment horizontal="justify"/>
    </xf>
    <xf numFmtId="0" fontId="2" fillId="0" borderId="0" xfId="0" applyFont="1" applyAlignment="1">
      <alignment horizontal="center"/>
    </xf>
    <xf numFmtId="0" fontId="3" fillId="0" borderId="0" xfId="0" applyFont="1" applyAlignment="1">
      <alignment horizontal="justify"/>
    </xf>
    <xf numFmtId="0" fontId="3" fillId="0" borderId="0" xfId="0" applyNumberFormat="1" applyFont="1" applyAlignment="1">
      <alignment horizontal="justify"/>
    </xf>
    <xf numFmtId="0" fontId="12" fillId="0" borderId="0" xfId="0" applyFont="1" applyAlignment="1">
      <alignment horizontal="center"/>
    </xf>
    <xf numFmtId="0" fontId="13" fillId="0" borderId="0" xfId="0" applyFont="1" applyFill="1" applyAlignment="1">
      <alignment horizontal="justify"/>
    </xf>
    <xf numFmtId="0" fontId="13" fillId="0" borderId="0" xfId="0" applyNumberFormat="1" applyFont="1" applyFill="1" applyAlignment="1">
      <alignment horizontal="justify"/>
    </xf>
    <xf numFmtId="0" fontId="13" fillId="0" borderId="0" xfId="0" applyNumberFormat="1" applyFont="1" applyAlignment="1">
      <alignment horizontal="justify"/>
    </xf>
    <xf numFmtId="0" fontId="3" fillId="0" borderId="0" xfId="0" applyNumberFormat="1" applyFont="1" applyFill="1" applyAlignment="1" quotePrefix="1">
      <alignment horizontal="justify"/>
    </xf>
    <xf numFmtId="0" fontId="13" fillId="0" borderId="0" xfId="0" applyFont="1" applyFill="1" applyAlignment="1" quotePrefix="1">
      <alignment horizontal="justify"/>
    </xf>
    <xf numFmtId="3" fontId="3" fillId="0" borderId="0" xfId="0" applyNumberFormat="1" applyFont="1" applyAlignment="1">
      <alignment horizontal="justify"/>
    </xf>
    <xf numFmtId="0" fontId="3" fillId="0" borderId="0" xfId="0" applyFont="1" applyAlignment="1" quotePrefix="1">
      <alignment horizontal="justify"/>
    </xf>
    <xf numFmtId="0" fontId="2" fillId="0" borderId="0" xfId="0" applyFont="1" applyFill="1" applyAlignment="1">
      <alignment/>
    </xf>
    <xf numFmtId="0" fontId="13" fillId="2" borderId="0" xfId="0" applyFont="1" applyFill="1" applyAlignment="1">
      <alignment horizontal="justify"/>
    </xf>
    <xf numFmtId="0" fontId="2" fillId="0" borderId="0" xfId="0" applyFont="1" applyAlignment="1">
      <alignment/>
    </xf>
    <xf numFmtId="3" fontId="4" fillId="0" borderId="0" xfId="0" applyNumberFormat="1" applyFont="1" applyAlignment="1">
      <alignment horizontal="justify"/>
    </xf>
    <xf numFmtId="0" fontId="4" fillId="0" borderId="0" xfId="0" applyNumberFormat="1" applyFont="1" applyAlignment="1">
      <alignment horizontal="justify"/>
    </xf>
    <xf numFmtId="0" fontId="4" fillId="0" borderId="0" xfId="0" applyNumberFormat="1" applyFont="1" applyFill="1" applyAlignment="1">
      <alignment horizontal="justify"/>
    </xf>
    <xf numFmtId="0" fontId="4" fillId="0" borderId="0" xfId="0" applyFont="1" applyAlignment="1">
      <alignment horizontal="justify"/>
    </xf>
    <xf numFmtId="0" fontId="4" fillId="0" borderId="0" xfId="0" applyFont="1" applyFill="1" applyAlignment="1">
      <alignment horizontal="justify"/>
    </xf>
    <xf numFmtId="0" fontId="14" fillId="0" borderId="0" xfId="0" applyNumberFormat="1" applyFont="1" applyFill="1" applyAlignment="1">
      <alignment horizontal="justify"/>
    </xf>
    <xf numFmtId="0" fontId="14" fillId="0" borderId="0" xfId="0" applyNumberFormat="1" applyFont="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742950</xdr:colOff>
      <xdr:row>3</xdr:row>
      <xdr:rowOff>0</xdr:rowOff>
    </xdr:to>
    <xdr:sp>
      <xdr:nvSpPr>
        <xdr:cNvPr id="1" name="TextBox 5"/>
        <xdr:cNvSpPr txBox="1">
          <a:spLocks noChangeArrowheads="1"/>
        </xdr:cNvSpPr>
      </xdr:nvSpPr>
      <xdr:spPr>
        <a:xfrm>
          <a:off x="9525" y="485775"/>
          <a:ext cx="117157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25 October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13</xdr:col>
      <xdr:colOff>9525</xdr:colOff>
      <xdr:row>6</xdr:row>
      <xdr:rowOff>0</xdr:rowOff>
    </xdr:to>
    <xdr:sp>
      <xdr:nvSpPr>
        <xdr:cNvPr id="1" name="TextBox 1"/>
        <xdr:cNvSpPr txBox="1">
          <a:spLocks noChangeArrowheads="1"/>
        </xdr:cNvSpPr>
      </xdr:nvSpPr>
      <xdr:spPr>
        <a:xfrm>
          <a:off x="209550" y="1114425"/>
          <a:ext cx="89820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1" i="0" u="none" baseline="0">
              <a:latin typeface="Times New Roman"/>
              <a:ea typeface="Times New Roman"/>
              <a:cs typeface="Times New Roman"/>
            </a:rPr>
            <a:t>6. Issuance and Repayments of Debt and Equity Securities
</a:t>
          </a:r>
          <a:r>
            <a:rPr lang="en-US" cap="none" sz="1100" b="0" i="0" u="none" baseline="0">
              <a:latin typeface="Times New Roman"/>
              <a:ea typeface="Times New Roman"/>
              <a:cs typeface="Times New Roman"/>
            </a:rPr>
            <a:t>During the financial quarter under review, the Company had:-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  increased its issued and paid up share capital from RM19,900,000 to RM49,750,000 by way of the issuance of renounceable rights issue of 29,850,000 ordinary shares of RM1.00 each at an issue price of RM1.00 per share;
ii. issued RM14,502,000 nominal value of 5 year, 3% Irredeemable Convertible Unsecured Loan Stocks ("ICULS") at 100% of the nominal value in the Company. 
</a:t>
          </a:r>
          <a:r>
            <a:rPr lang="en-US" cap="none" sz="1100" b="1" i="0" u="none" baseline="0">
              <a:latin typeface="Times New Roman"/>
              <a:ea typeface="Times New Roman"/>
              <a:cs typeface="Times New Roman"/>
            </a:rPr>
            <a:t>7. Dividend Paid</a:t>
          </a:r>
          <a:r>
            <a:rPr lang="en-US" cap="none" sz="1100" b="0" i="0" u="none" baseline="0">
              <a:latin typeface="Times New Roman"/>
              <a:ea typeface="Times New Roman"/>
              <a:cs typeface="Times New Roman"/>
            </a:rPr>
            <a:t>
There were no dividend paid since the end of the previous financial year.</a:t>
          </a:r>
        </a:p>
      </xdr:txBody>
    </xdr:sp>
    <xdr:clientData/>
  </xdr:twoCellAnchor>
  <xdr:twoCellAnchor>
    <xdr:from>
      <xdr:col>1</xdr:col>
      <xdr:colOff>0</xdr:colOff>
      <xdr:row>6</xdr:row>
      <xdr:rowOff>0</xdr:rowOff>
    </xdr:from>
    <xdr:to>
      <xdr:col>12</xdr:col>
      <xdr:colOff>590550</xdr:colOff>
      <xdr:row>6</xdr:row>
      <xdr:rowOff>0</xdr:rowOff>
    </xdr:to>
    <xdr:sp>
      <xdr:nvSpPr>
        <xdr:cNvPr id="2" name="TextBox 6"/>
        <xdr:cNvSpPr txBox="1">
          <a:spLocks noChangeArrowheads="1"/>
        </xdr:cNvSpPr>
      </xdr:nvSpPr>
      <xdr:spPr>
        <a:xfrm>
          <a:off x="209550"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On 24 January 2003, GESB has filed a Notice of Appeal to Judge in Chambers to appeal against the said decision.</a:t>
          </a:r>
        </a:p>
      </xdr:txBody>
    </xdr:sp>
    <xdr:clientData/>
  </xdr:twoCellAnchor>
  <xdr:twoCellAnchor>
    <xdr:from>
      <xdr:col>1</xdr:col>
      <xdr:colOff>9525</xdr:colOff>
      <xdr:row>6</xdr:row>
      <xdr:rowOff>0</xdr:rowOff>
    </xdr:from>
    <xdr:to>
      <xdr:col>12</xdr:col>
      <xdr:colOff>476250</xdr:colOff>
      <xdr:row>6</xdr:row>
      <xdr:rowOff>0</xdr:rowOff>
    </xdr:to>
    <xdr:sp>
      <xdr:nvSpPr>
        <xdr:cNvPr id="3" name="TextBox 7"/>
        <xdr:cNvSpPr txBox="1">
          <a:spLocks noChangeArrowheads="1"/>
        </xdr:cNvSpPr>
      </xdr:nvSpPr>
      <xdr:spPr>
        <a:xfrm>
          <a:off x="219075" y="1114425"/>
          <a:ext cx="85058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4" name="TextBox 13"/>
        <xdr:cNvSpPr txBox="1">
          <a:spLocks noChangeArrowheads="1"/>
        </xdr:cNvSpPr>
      </xdr:nvSpPr>
      <xdr:spPr>
        <a:xfrm>
          <a:off x="219075" y="1114425"/>
          <a:ext cx="862012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5" name="TextBox 14"/>
        <xdr:cNvSpPr txBox="1">
          <a:spLocks noChangeArrowheads="1"/>
        </xdr:cNvSpPr>
      </xdr:nvSpPr>
      <xdr:spPr>
        <a:xfrm>
          <a:off x="228600" y="1114425"/>
          <a:ext cx="85725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6" name="TextBox 17"/>
        <xdr:cNvSpPr txBox="1">
          <a:spLocks noChangeArrowheads="1"/>
        </xdr:cNvSpPr>
      </xdr:nvSpPr>
      <xdr:spPr>
        <a:xfrm>
          <a:off x="238125" y="1114425"/>
          <a:ext cx="848677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7" name="TextBox 18"/>
        <xdr:cNvSpPr txBox="1">
          <a:spLocks noChangeArrowheads="1"/>
        </xdr:cNvSpPr>
      </xdr:nvSpPr>
      <xdr:spPr>
        <a:xfrm>
          <a:off x="200025"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8" name="TextBox 19"/>
        <xdr:cNvSpPr txBox="1">
          <a:spLocks noChangeArrowheads="1"/>
        </xdr:cNvSpPr>
      </xdr:nvSpPr>
      <xdr:spPr>
        <a:xfrm>
          <a:off x="238125" y="1114425"/>
          <a:ext cx="894397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9525</xdr:colOff>
      <xdr:row>6</xdr:row>
      <xdr:rowOff>0</xdr:rowOff>
    </xdr:from>
    <xdr:to>
      <xdr:col>12</xdr:col>
      <xdr:colOff>600075</xdr:colOff>
      <xdr:row>6</xdr:row>
      <xdr:rowOff>0</xdr:rowOff>
    </xdr:to>
    <xdr:sp>
      <xdr:nvSpPr>
        <xdr:cNvPr id="9" name="Rectangle 21"/>
        <xdr:cNvSpPr>
          <a:spLocks/>
        </xdr:cNvSpPr>
      </xdr:nvSpPr>
      <xdr:spPr>
        <a:xfrm>
          <a:off x="219075"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t>9. Valuations of Property, Plant and Equipment
</a:t>
          </a:r>
          <a:r>
            <a:rPr lang="en-US" cap="none" sz="1100" b="0" i="0" u="none" baseline="0"/>
            <a:t>The valuations of property, plant and equipment have been brought forward without any amendments from the previous annual financial statements.
</a:t>
          </a:r>
          <a:r>
            <a:rPr lang="en-US" cap="none" sz="1100" b="1" i="0" u="none" baseline="0"/>
            <a:t>10. Events Subsequent to the Balance Sheet Date</a:t>
          </a:r>
          <a:r>
            <a:rPr lang="en-US" cap="none" sz="1100" b="0" i="0" u="none" baseline="0"/>
            <a:t> 
The Company had on 30 December 2002 announced to the Kuala Lumpur Stock Exchange that it had on 28 December 2002 completed the acquisition of Mandy Corporation Sdn Bhd ("Mandy") in accordance with the sale and purchase agreement dated 7 October 1997 entered into between the Company and the vendors Mandy. The Company now owns 100% equity interest in Mandy, thereby resulting in Mandy becoming a wholly-owned subsidiary of the Company. 
</a:t>
          </a:r>
          <a:r>
            <a:rPr lang="en-US" cap="none" sz="1100" b="1" i="0" u="none" baseline="0"/>
            <a:t>11. Changes in Composition of the Group</a:t>
          </a:r>
          <a:r>
            <a:rPr lang="en-US" cap="none" sz="1100" b="0" i="0" u="none" baseline="0"/>
            <a:t>
There were no changes in the composition of the Group during the period under review.
</a:t>
          </a:r>
          <a:r>
            <a:rPr lang="en-US" cap="none" sz="1100" b="1" i="0" u="none" baseline="0"/>
            <a:t>12. Contingent Liabilities</a:t>
          </a:r>
          <a:r>
            <a:rPr lang="en-US" cap="none" sz="1100" b="0" i="0" u="none" baseline="0"/>
            <a:t>
The unsecured  corporate  guarantees given by the Company to trade suppliers and various  financial institutions for bank and hire purchase facilities granted to subsidiary companies amounted to RM82.4 million.
</a:t>
          </a:r>
          <a:r>
            <a:rPr lang="en-US" cap="none" sz="1100" b="1" i="0" u="none" baseline="0"/>
            <a:t>13. Review of Performance 
</a:t>
          </a:r>
          <a:r>
            <a:rPr lang="en-US" cap="none" sz="1100" b="0" i="0" u="none" baseline="0"/>
            <a:t>
The Group recorded a higher revenue of RM83.32 million as compared to RM77.11 million achieved in the previous corresponding period. The higher revenue was mainly contributed by its property division for its completion of its phase 1 development project in Puchong which comprise of 476 units of medium cost apartments and the increase in construction activities of its telecommunication division.
However, the Group registered a higher consolidated net loss of RM2.58 million as compared to RM1.62 million recorded in the previous corresponding period. The increase in losses is mainly attributable to the provision for doubtful debts and lower profit margin contributed from its telecommunication activities, coupled with the effects of the under provision of tax for prior year and loss arising from its paint manufacturing division.
</a:t>
          </a:r>
          <a:r>
            <a:rPr lang="en-US" cap="none" sz="1100" b="1" i="0" u="none" baseline="0"/>
            <a:t>14. Comparison With Preceding Quarter's Results</a:t>
          </a:r>
          <a:r>
            <a:rPr lang="en-US" cap="none" sz="1100" b="0" i="0" u="none" baseline="0"/>
            <a:t>
The revenue of the Group increased to RM53.73 million for the quarter under review as compared to RM29.52 achieved in previous quarter. However, the Group recorded a higher consolidated net loss of RM2.29 million as compared to a consolidated net loss of RM0.29 million recorded in the previous quarter. This is mainly attributable to the provision for doubtful debts and losses incurred by its paint manufacturing division and the under provision of tax for prior year.
</a:t>
          </a:r>
          <a:r>
            <a:rPr lang="en-US" cap="none" sz="1100" b="1" i="0" u="none" baseline="0"/>
            <a:t>15. Prospects </a:t>
          </a:r>
          <a:r>
            <a:rPr lang="en-US" cap="none" sz="1100" b="0" i="0" u="none" baseline="0"/>
            <a:t>
In the light the current economy uncertainties, the Board expects the coming financial quarter to remains challenging and at the same time strives to improve profitability by securing more viable construction contracts.
</a:t>
          </a:r>
          <a:r>
            <a:rPr lang="en-US" cap="none" sz="1100" b="1" i="0" u="none" baseline="0"/>
            <a:t>16. Variance of Actual Profit from Forecast Profit and Shortfall in Profit Guarantee
</a:t>
          </a:r>
          <a:r>
            <a:rPr lang="en-US" cap="none" sz="1100" b="0" i="0" u="none" baseline="0"/>
            <a:t>
Not applicable.</a:t>
          </a:r>
        </a:p>
      </xdr:txBody>
    </xdr:sp>
    <xdr:clientData/>
  </xdr:twoCellAnchor>
  <xdr:twoCellAnchor>
    <xdr:from>
      <xdr:col>1</xdr:col>
      <xdr:colOff>28575</xdr:colOff>
      <xdr:row>6</xdr:row>
      <xdr:rowOff>0</xdr:rowOff>
    </xdr:from>
    <xdr:to>
      <xdr:col>12</xdr:col>
      <xdr:colOff>514350</xdr:colOff>
      <xdr:row>6</xdr:row>
      <xdr:rowOff>0</xdr:rowOff>
    </xdr:to>
    <xdr:sp>
      <xdr:nvSpPr>
        <xdr:cNvPr id="10" name="TextBox 22"/>
        <xdr:cNvSpPr txBox="1">
          <a:spLocks noChangeArrowheads="1"/>
        </xdr:cNvSpPr>
      </xdr:nvSpPr>
      <xdr:spPr>
        <a:xfrm>
          <a:off x="238125" y="1114425"/>
          <a:ext cx="85248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12</xdr:col>
      <xdr:colOff>523875</xdr:colOff>
      <xdr:row>6</xdr:row>
      <xdr:rowOff>0</xdr:rowOff>
    </xdr:to>
    <xdr:sp>
      <xdr:nvSpPr>
        <xdr:cNvPr id="11" name="TextBox 23"/>
        <xdr:cNvSpPr txBox="1">
          <a:spLocks noChangeArrowheads="1"/>
        </xdr:cNvSpPr>
      </xdr:nvSpPr>
      <xdr:spPr>
        <a:xfrm>
          <a:off x="219075" y="1114425"/>
          <a:ext cx="855345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25. Earning Per Share</a:t>
          </a:r>
          <a:r>
            <a:rPr lang="en-US" cap="none" sz="1100" b="0" i="0" u="none" baseline="0">
              <a:latin typeface="Times New Roman"/>
              <a:ea typeface="Times New Roman"/>
              <a:cs typeface="Times New Roman"/>
            </a:rPr>
            <a:t>
i. Basic earnings per share
The basic earnings per share has been calculated by dividing the Group's net profit for the quarter/ year to-date by the weight average number of ordinary shares in issue during the quarter/year to-date:-</a:t>
          </a:r>
        </a:p>
      </xdr:txBody>
    </xdr:sp>
    <xdr:clientData/>
  </xdr:twoCellAnchor>
  <xdr:twoCellAnchor>
    <xdr:from>
      <xdr:col>1</xdr:col>
      <xdr:colOff>9525</xdr:colOff>
      <xdr:row>6</xdr:row>
      <xdr:rowOff>0</xdr:rowOff>
    </xdr:from>
    <xdr:to>
      <xdr:col>13</xdr:col>
      <xdr:colOff>0</xdr:colOff>
      <xdr:row>6</xdr:row>
      <xdr:rowOff>0</xdr:rowOff>
    </xdr:to>
    <xdr:sp>
      <xdr:nvSpPr>
        <xdr:cNvPr id="12" name="TextBox 25"/>
        <xdr:cNvSpPr txBox="1">
          <a:spLocks noChangeArrowheads="1"/>
        </xdr:cNvSpPr>
      </xdr:nvSpPr>
      <xdr:spPr>
        <a:xfrm>
          <a:off x="219075" y="1114425"/>
          <a:ext cx="896302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6</xdr:row>
      <xdr:rowOff>0</xdr:rowOff>
    </xdr:from>
    <xdr:to>
      <xdr:col>13</xdr:col>
      <xdr:colOff>47625</xdr:colOff>
      <xdr:row>6</xdr:row>
      <xdr:rowOff>0</xdr:rowOff>
    </xdr:to>
    <xdr:sp>
      <xdr:nvSpPr>
        <xdr:cNvPr id="13" name="TextBox 26"/>
        <xdr:cNvSpPr txBox="1">
          <a:spLocks noChangeArrowheads="1"/>
        </xdr:cNvSpPr>
      </xdr:nvSpPr>
      <xdr:spPr>
        <a:xfrm>
          <a:off x="209550" y="1114425"/>
          <a:ext cx="9020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6</xdr:row>
      <xdr:rowOff>0</xdr:rowOff>
    </xdr:from>
    <xdr:to>
      <xdr:col>12</xdr:col>
      <xdr:colOff>590550</xdr:colOff>
      <xdr:row>6</xdr:row>
      <xdr:rowOff>0</xdr:rowOff>
    </xdr:to>
    <xdr:sp>
      <xdr:nvSpPr>
        <xdr:cNvPr id="14" name="TextBox 27"/>
        <xdr:cNvSpPr txBox="1">
          <a:spLocks noChangeArrowheads="1"/>
        </xdr:cNvSpPr>
      </xdr:nvSpPr>
      <xdr:spPr>
        <a:xfrm>
          <a:off x="209550"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6</xdr:row>
      <xdr:rowOff>0</xdr:rowOff>
    </xdr:from>
    <xdr:to>
      <xdr:col>12</xdr:col>
      <xdr:colOff>476250</xdr:colOff>
      <xdr:row>6</xdr:row>
      <xdr:rowOff>0</xdr:rowOff>
    </xdr:to>
    <xdr:sp>
      <xdr:nvSpPr>
        <xdr:cNvPr id="15" name="TextBox 28"/>
        <xdr:cNvSpPr txBox="1">
          <a:spLocks noChangeArrowheads="1"/>
        </xdr:cNvSpPr>
      </xdr:nvSpPr>
      <xdr:spPr>
        <a:xfrm>
          <a:off x="219075" y="1114425"/>
          <a:ext cx="85058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16" name="TextBox 29"/>
        <xdr:cNvSpPr txBox="1">
          <a:spLocks noChangeArrowheads="1"/>
        </xdr:cNvSpPr>
      </xdr:nvSpPr>
      <xdr:spPr>
        <a:xfrm>
          <a:off x="219075" y="1114425"/>
          <a:ext cx="862012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17" name="TextBox 30"/>
        <xdr:cNvSpPr txBox="1">
          <a:spLocks noChangeArrowheads="1"/>
        </xdr:cNvSpPr>
      </xdr:nvSpPr>
      <xdr:spPr>
        <a:xfrm>
          <a:off x="228600" y="1114425"/>
          <a:ext cx="85725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18" name="TextBox 31"/>
        <xdr:cNvSpPr txBox="1">
          <a:spLocks noChangeArrowheads="1"/>
        </xdr:cNvSpPr>
      </xdr:nvSpPr>
      <xdr:spPr>
        <a:xfrm>
          <a:off x="238125" y="1114425"/>
          <a:ext cx="848677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19" name="TextBox 32"/>
        <xdr:cNvSpPr txBox="1">
          <a:spLocks noChangeArrowheads="1"/>
        </xdr:cNvSpPr>
      </xdr:nvSpPr>
      <xdr:spPr>
        <a:xfrm>
          <a:off x="200025"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20" name="TextBox 33"/>
        <xdr:cNvSpPr txBox="1">
          <a:spLocks noChangeArrowheads="1"/>
        </xdr:cNvSpPr>
      </xdr:nvSpPr>
      <xdr:spPr>
        <a:xfrm>
          <a:off x="238125" y="1114425"/>
          <a:ext cx="894397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6</xdr:row>
      <xdr:rowOff>0</xdr:rowOff>
    </xdr:from>
    <xdr:to>
      <xdr:col>12</xdr:col>
      <xdr:colOff>514350</xdr:colOff>
      <xdr:row>6</xdr:row>
      <xdr:rowOff>0</xdr:rowOff>
    </xdr:to>
    <xdr:sp>
      <xdr:nvSpPr>
        <xdr:cNvPr id="21" name="TextBox 34"/>
        <xdr:cNvSpPr txBox="1">
          <a:spLocks noChangeArrowheads="1"/>
        </xdr:cNvSpPr>
      </xdr:nvSpPr>
      <xdr:spPr>
        <a:xfrm>
          <a:off x="238125" y="1114425"/>
          <a:ext cx="85248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13</xdr:col>
      <xdr:colOff>0</xdr:colOff>
      <xdr:row>6</xdr:row>
      <xdr:rowOff>0</xdr:rowOff>
    </xdr:to>
    <xdr:sp>
      <xdr:nvSpPr>
        <xdr:cNvPr id="22" name="TextBox 37"/>
        <xdr:cNvSpPr txBox="1">
          <a:spLocks noChangeArrowheads="1"/>
        </xdr:cNvSpPr>
      </xdr:nvSpPr>
      <xdr:spPr>
        <a:xfrm>
          <a:off x="219075" y="1114425"/>
          <a:ext cx="896302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6</xdr:row>
      <xdr:rowOff>0</xdr:rowOff>
    </xdr:from>
    <xdr:to>
      <xdr:col>13</xdr:col>
      <xdr:colOff>47625</xdr:colOff>
      <xdr:row>6</xdr:row>
      <xdr:rowOff>0</xdr:rowOff>
    </xdr:to>
    <xdr:sp>
      <xdr:nvSpPr>
        <xdr:cNvPr id="23" name="TextBox 38"/>
        <xdr:cNvSpPr txBox="1">
          <a:spLocks noChangeArrowheads="1"/>
        </xdr:cNvSpPr>
      </xdr:nvSpPr>
      <xdr:spPr>
        <a:xfrm>
          <a:off x="209550" y="1114425"/>
          <a:ext cx="90201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6</xdr:row>
      <xdr:rowOff>0</xdr:rowOff>
    </xdr:from>
    <xdr:to>
      <xdr:col>12</xdr:col>
      <xdr:colOff>590550</xdr:colOff>
      <xdr:row>6</xdr:row>
      <xdr:rowOff>0</xdr:rowOff>
    </xdr:to>
    <xdr:sp>
      <xdr:nvSpPr>
        <xdr:cNvPr id="24" name="TextBox 39"/>
        <xdr:cNvSpPr txBox="1">
          <a:spLocks noChangeArrowheads="1"/>
        </xdr:cNvSpPr>
      </xdr:nvSpPr>
      <xdr:spPr>
        <a:xfrm>
          <a:off x="209550"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6</xdr:row>
      <xdr:rowOff>0</xdr:rowOff>
    </xdr:from>
    <xdr:to>
      <xdr:col>12</xdr:col>
      <xdr:colOff>476250</xdr:colOff>
      <xdr:row>6</xdr:row>
      <xdr:rowOff>0</xdr:rowOff>
    </xdr:to>
    <xdr:sp>
      <xdr:nvSpPr>
        <xdr:cNvPr id="25" name="TextBox 40"/>
        <xdr:cNvSpPr txBox="1">
          <a:spLocks noChangeArrowheads="1"/>
        </xdr:cNvSpPr>
      </xdr:nvSpPr>
      <xdr:spPr>
        <a:xfrm>
          <a:off x="219075" y="1114425"/>
          <a:ext cx="85058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6</xdr:row>
      <xdr:rowOff>0</xdr:rowOff>
    </xdr:from>
    <xdr:to>
      <xdr:col>12</xdr:col>
      <xdr:colOff>590550</xdr:colOff>
      <xdr:row>6</xdr:row>
      <xdr:rowOff>0</xdr:rowOff>
    </xdr:to>
    <xdr:sp>
      <xdr:nvSpPr>
        <xdr:cNvPr id="26" name="TextBox 41"/>
        <xdr:cNvSpPr txBox="1">
          <a:spLocks noChangeArrowheads="1"/>
        </xdr:cNvSpPr>
      </xdr:nvSpPr>
      <xdr:spPr>
        <a:xfrm>
          <a:off x="219075" y="1114425"/>
          <a:ext cx="8620125"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6</xdr:row>
      <xdr:rowOff>0</xdr:rowOff>
    </xdr:from>
    <xdr:to>
      <xdr:col>12</xdr:col>
      <xdr:colOff>552450</xdr:colOff>
      <xdr:row>6</xdr:row>
      <xdr:rowOff>0</xdr:rowOff>
    </xdr:to>
    <xdr:sp>
      <xdr:nvSpPr>
        <xdr:cNvPr id="27" name="TextBox 42"/>
        <xdr:cNvSpPr txBox="1">
          <a:spLocks noChangeArrowheads="1"/>
        </xdr:cNvSpPr>
      </xdr:nvSpPr>
      <xdr:spPr>
        <a:xfrm>
          <a:off x="228600" y="1114425"/>
          <a:ext cx="85725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6</xdr:row>
      <xdr:rowOff>0</xdr:rowOff>
    </xdr:from>
    <xdr:to>
      <xdr:col>12</xdr:col>
      <xdr:colOff>476250</xdr:colOff>
      <xdr:row>6</xdr:row>
      <xdr:rowOff>0</xdr:rowOff>
    </xdr:to>
    <xdr:sp>
      <xdr:nvSpPr>
        <xdr:cNvPr id="28" name="TextBox 43"/>
        <xdr:cNvSpPr txBox="1">
          <a:spLocks noChangeArrowheads="1"/>
        </xdr:cNvSpPr>
      </xdr:nvSpPr>
      <xdr:spPr>
        <a:xfrm>
          <a:off x="238125" y="1114425"/>
          <a:ext cx="848677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6</xdr:row>
      <xdr:rowOff>0</xdr:rowOff>
    </xdr:from>
    <xdr:to>
      <xdr:col>12</xdr:col>
      <xdr:colOff>581025</xdr:colOff>
      <xdr:row>6</xdr:row>
      <xdr:rowOff>0</xdr:rowOff>
    </xdr:to>
    <xdr:sp>
      <xdr:nvSpPr>
        <xdr:cNvPr id="29" name="TextBox 44"/>
        <xdr:cNvSpPr txBox="1">
          <a:spLocks noChangeArrowheads="1"/>
        </xdr:cNvSpPr>
      </xdr:nvSpPr>
      <xdr:spPr>
        <a:xfrm>
          <a:off x="200025" y="1114425"/>
          <a:ext cx="8629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6</xdr:row>
      <xdr:rowOff>0</xdr:rowOff>
    </xdr:from>
    <xdr:to>
      <xdr:col>13</xdr:col>
      <xdr:colOff>0</xdr:colOff>
      <xdr:row>6</xdr:row>
      <xdr:rowOff>0</xdr:rowOff>
    </xdr:to>
    <xdr:sp>
      <xdr:nvSpPr>
        <xdr:cNvPr id="30" name="TextBox 45"/>
        <xdr:cNvSpPr txBox="1">
          <a:spLocks noChangeArrowheads="1"/>
        </xdr:cNvSpPr>
      </xdr:nvSpPr>
      <xdr:spPr>
        <a:xfrm>
          <a:off x="238125" y="1114425"/>
          <a:ext cx="894397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6</xdr:row>
      <xdr:rowOff>0</xdr:rowOff>
    </xdr:from>
    <xdr:to>
      <xdr:col>12</xdr:col>
      <xdr:colOff>514350</xdr:colOff>
      <xdr:row>6</xdr:row>
      <xdr:rowOff>0</xdr:rowOff>
    </xdr:to>
    <xdr:sp>
      <xdr:nvSpPr>
        <xdr:cNvPr id="31" name="TextBox 46"/>
        <xdr:cNvSpPr txBox="1">
          <a:spLocks noChangeArrowheads="1"/>
        </xdr:cNvSpPr>
      </xdr:nvSpPr>
      <xdr:spPr>
        <a:xfrm>
          <a:off x="238125" y="1114425"/>
          <a:ext cx="85248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6</xdr:row>
      <xdr:rowOff>0</xdr:rowOff>
    </xdr:from>
    <xdr:to>
      <xdr:col>13</xdr:col>
      <xdr:colOff>0</xdr:colOff>
      <xdr:row>6</xdr:row>
      <xdr:rowOff>0</xdr:rowOff>
    </xdr:to>
    <xdr:sp>
      <xdr:nvSpPr>
        <xdr:cNvPr id="32" name="TextBox 49"/>
        <xdr:cNvSpPr txBox="1">
          <a:spLocks noChangeArrowheads="1"/>
        </xdr:cNvSpPr>
      </xdr:nvSpPr>
      <xdr:spPr>
        <a:xfrm>
          <a:off x="219075" y="1114425"/>
          <a:ext cx="896302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28575</xdr:colOff>
      <xdr:row>227</xdr:row>
      <xdr:rowOff>0</xdr:rowOff>
    </xdr:from>
    <xdr:to>
      <xdr:col>12</xdr:col>
      <xdr:colOff>476250</xdr:colOff>
      <xdr:row>227</xdr:row>
      <xdr:rowOff>0</xdr:rowOff>
    </xdr:to>
    <xdr:sp>
      <xdr:nvSpPr>
        <xdr:cNvPr id="33" name="TextBox 55"/>
        <xdr:cNvSpPr txBox="1">
          <a:spLocks noChangeArrowheads="1"/>
        </xdr:cNvSpPr>
      </xdr:nvSpPr>
      <xdr:spPr>
        <a:xfrm>
          <a:off x="238125" y="41805225"/>
          <a:ext cx="8486775"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1</xdr:col>
      <xdr:colOff>28575</xdr:colOff>
      <xdr:row>227</xdr:row>
      <xdr:rowOff>0</xdr:rowOff>
    </xdr:from>
    <xdr:to>
      <xdr:col>13</xdr:col>
      <xdr:colOff>0</xdr:colOff>
      <xdr:row>227</xdr:row>
      <xdr:rowOff>0</xdr:rowOff>
    </xdr:to>
    <xdr:sp>
      <xdr:nvSpPr>
        <xdr:cNvPr id="34" name="TextBox 57"/>
        <xdr:cNvSpPr txBox="1">
          <a:spLocks noChangeArrowheads="1"/>
        </xdr:cNvSpPr>
      </xdr:nvSpPr>
      <xdr:spPr>
        <a:xfrm>
          <a:off x="238125" y="41805225"/>
          <a:ext cx="8943975"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HB%20(Aug-2004)Q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Income Stat"/>
      <sheetName val="BS"/>
      <sheetName val="CF"/>
      <sheetName val="Equity"/>
      <sheetName val="Notes'2003"/>
      <sheetName val="EPS"/>
      <sheetName val="sh1"/>
      <sheetName val="sh3"/>
      <sheetName val="SH"/>
      <sheetName val="int"/>
    </sheetNames>
    <sheetDataSet>
      <sheetData sheetId="7">
        <row r="4">
          <cell r="A4"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111"/>
  <sheetViews>
    <sheetView workbookViewId="0" topLeftCell="A29">
      <selection activeCell="I44" sqref="I44"/>
    </sheetView>
  </sheetViews>
  <sheetFormatPr defaultColWidth="9.140625" defaultRowHeight="12.75"/>
  <cols>
    <col min="1" max="1" width="10.8515625" style="1" bestFit="1" customWidth="1"/>
    <col min="2" max="3" width="9.140625" style="1" customWidth="1"/>
    <col min="4" max="8" width="11.140625" style="1" customWidth="1"/>
    <col min="9" max="9" width="9.8515625" style="1" customWidth="1"/>
    <col min="10" max="16384" width="9.140625" style="1" customWidth="1"/>
  </cols>
  <sheetData>
    <row r="1" ht="12.75">
      <c r="A1" s="4" t="str">
        <f>+'Income Stat'!A1</f>
        <v>GADANG HOLDINGS BERHAD (278114-K)</v>
      </c>
    </row>
    <row r="2" ht="12.75">
      <c r="A2" s="4" t="str">
        <f>+'Income Stat'!A2</f>
        <v>UNAUDITED 3RD QUARTER REPORT  ON CONSOLIDATED RESULTS</v>
      </c>
    </row>
    <row r="3" ht="12.75">
      <c r="A3" s="4" t="str">
        <f>+'Income Stat'!A3</f>
        <v>FOR THE FINANCIAL QUARTER ENDED 29 FEBRUARY 2004</v>
      </c>
    </row>
    <row r="4" ht="12.75">
      <c r="A4" s="4"/>
    </row>
    <row r="6" ht="12.75">
      <c r="A6" s="4" t="s">
        <v>91</v>
      </c>
    </row>
    <row r="7" ht="12.75">
      <c r="A7" s="4"/>
    </row>
    <row r="8" spans="4:9" ht="12.75">
      <c r="D8" s="3"/>
      <c r="E8" s="3" t="s">
        <v>22</v>
      </c>
      <c r="F8" s="3" t="s">
        <v>22</v>
      </c>
      <c r="G8" s="3" t="s">
        <v>15</v>
      </c>
      <c r="H8" s="3"/>
      <c r="I8" s="2"/>
    </row>
    <row r="9" spans="1:10" ht="15">
      <c r="A9" s="7"/>
      <c r="B9" s="7"/>
      <c r="C9" s="7"/>
      <c r="D9" s="59" t="s">
        <v>93</v>
      </c>
      <c r="E9" s="59" t="s">
        <v>95</v>
      </c>
      <c r="F9" s="59" t="s">
        <v>95</v>
      </c>
      <c r="G9" s="3" t="s">
        <v>98</v>
      </c>
      <c r="H9" s="59"/>
      <c r="I9" s="6"/>
      <c r="J9" s="7"/>
    </row>
    <row r="10" spans="1:10" ht="15">
      <c r="A10" s="7"/>
      <c r="B10" s="7"/>
      <c r="C10" s="7"/>
      <c r="D10" s="59" t="s">
        <v>94</v>
      </c>
      <c r="E10" s="59" t="s">
        <v>96</v>
      </c>
      <c r="F10" s="59" t="s">
        <v>97</v>
      </c>
      <c r="G10" s="59" t="s">
        <v>99</v>
      </c>
      <c r="H10" s="59" t="s">
        <v>100</v>
      </c>
      <c r="I10" s="6"/>
      <c r="J10" s="7"/>
    </row>
    <row r="11" spans="1:10" ht="15">
      <c r="A11" s="7"/>
      <c r="B11" s="7"/>
      <c r="C11" s="7"/>
      <c r="D11" s="59" t="s">
        <v>14</v>
      </c>
      <c r="E11" s="59" t="s">
        <v>14</v>
      </c>
      <c r="F11" s="59" t="s">
        <v>14</v>
      </c>
      <c r="G11" s="59" t="s">
        <v>14</v>
      </c>
      <c r="H11" s="59" t="s">
        <v>14</v>
      </c>
      <c r="I11" s="6"/>
      <c r="J11" s="7"/>
    </row>
    <row r="12" spans="1:10" ht="15">
      <c r="A12" s="49"/>
      <c r="B12" s="7"/>
      <c r="C12" s="7"/>
      <c r="D12" s="7"/>
      <c r="E12" s="7"/>
      <c r="F12" s="7"/>
      <c r="G12" s="7"/>
      <c r="H12" s="7"/>
      <c r="I12" s="7"/>
      <c r="J12" s="7"/>
    </row>
    <row r="13" spans="1:10" ht="15">
      <c r="A13" s="133" t="s">
        <v>243</v>
      </c>
      <c r="B13" s="7"/>
      <c r="C13" s="7"/>
      <c r="D13" s="7"/>
      <c r="E13" s="7"/>
      <c r="F13" s="7"/>
      <c r="G13" s="7"/>
      <c r="H13" s="7"/>
      <c r="I13" s="7"/>
      <c r="J13" s="7"/>
    </row>
    <row r="14" spans="1:10" ht="15">
      <c r="A14" s="7"/>
      <c r="B14" s="7"/>
      <c r="C14" s="7"/>
      <c r="D14" s="7"/>
      <c r="E14" s="7"/>
      <c r="F14" s="7"/>
      <c r="G14" s="7"/>
      <c r="H14" s="7"/>
      <c r="I14" s="7"/>
      <c r="J14" s="7"/>
    </row>
    <row r="15" spans="1:10" ht="15">
      <c r="A15" s="7" t="s">
        <v>92</v>
      </c>
      <c r="B15" s="7"/>
      <c r="C15" s="7"/>
      <c r="D15" s="9">
        <v>50133</v>
      </c>
      <c r="E15" s="9">
        <v>-7720</v>
      </c>
      <c r="F15" s="9">
        <v>4269</v>
      </c>
      <c r="G15" s="9">
        <v>8721</v>
      </c>
      <c r="H15" s="9">
        <f>SUM(D15:G15)</f>
        <v>55403</v>
      </c>
      <c r="I15" s="7"/>
      <c r="J15" s="7"/>
    </row>
    <row r="16" spans="1:10" ht="15">
      <c r="A16" s="7"/>
      <c r="B16" s="7"/>
      <c r="C16" s="7"/>
      <c r="D16" s="9"/>
      <c r="E16" s="9"/>
      <c r="F16" s="9"/>
      <c r="G16" s="9"/>
      <c r="H16" s="9"/>
      <c r="I16" s="7"/>
      <c r="J16" s="7"/>
    </row>
    <row r="17" spans="1:10" ht="15">
      <c r="A17" s="7" t="s">
        <v>141</v>
      </c>
      <c r="B17" s="7"/>
      <c r="C17" s="7"/>
      <c r="D17" s="9">
        <f>+D19-D15</f>
        <v>21692</v>
      </c>
      <c r="E17" s="9">
        <v>2491</v>
      </c>
      <c r="F17" s="9">
        <v>0</v>
      </c>
      <c r="G17" s="9">
        <v>3478</v>
      </c>
      <c r="H17" s="9">
        <f>SUM(D17:G17)</f>
        <v>27661</v>
      </c>
      <c r="I17" s="7"/>
      <c r="J17" s="7"/>
    </row>
    <row r="18" spans="1:10" ht="15">
      <c r="A18" s="7"/>
      <c r="B18" s="7"/>
      <c r="C18" s="7"/>
      <c r="D18" s="9"/>
      <c r="E18" s="9"/>
      <c r="F18" s="9"/>
      <c r="G18" s="9"/>
      <c r="H18" s="9"/>
      <c r="I18" s="7"/>
      <c r="J18" s="7"/>
    </row>
    <row r="19" spans="1:10" ht="15.75" thickBot="1">
      <c r="A19" s="80" t="s">
        <v>142</v>
      </c>
      <c r="B19" s="7"/>
      <c r="C19" s="7"/>
      <c r="D19" s="27">
        <f>+'BS'!J39</f>
        <v>71825</v>
      </c>
      <c r="E19" s="27">
        <f>SUM(E15:E17)</f>
        <v>-5229</v>
      </c>
      <c r="F19" s="27">
        <f>SUM(F15:F18)</f>
        <v>4269</v>
      </c>
      <c r="G19" s="27">
        <f>SUM(G15:G18)</f>
        <v>12199</v>
      </c>
      <c r="H19" s="27">
        <f>+H17+H15</f>
        <v>83064</v>
      </c>
      <c r="I19" s="7"/>
      <c r="J19" s="7"/>
    </row>
    <row r="20" spans="1:10" ht="15.75" thickTop="1">
      <c r="A20" s="7"/>
      <c r="B20" s="7"/>
      <c r="C20" s="7"/>
      <c r="D20" s="65"/>
      <c r="E20" s="7"/>
      <c r="F20" s="7"/>
      <c r="G20" s="65"/>
      <c r="H20" s="11"/>
      <c r="I20" s="7"/>
      <c r="J20" s="7"/>
    </row>
    <row r="21" spans="1:10" ht="15">
      <c r="A21" s="7"/>
      <c r="B21" s="7"/>
      <c r="C21" s="7"/>
      <c r="D21" s="65"/>
      <c r="E21" s="7"/>
      <c r="F21" s="7"/>
      <c r="G21" s="65"/>
      <c r="H21" s="11"/>
      <c r="I21" s="7"/>
      <c r="J21" s="7"/>
    </row>
    <row r="22" spans="1:10" ht="15">
      <c r="A22" s="133" t="s">
        <v>249</v>
      </c>
      <c r="B22" s="7"/>
      <c r="C22" s="7"/>
      <c r="D22" s="65"/>
      <c r="E22" s="7"/>
      <c r="F22" s="7"/>
      <c r="G22" s="65"/>
      <c r="H22" s="11"/>
      <c r="I22" s="7"/>
      <c r="J22" s="7"/>
    </row>
    <row r="23" spans="1:10" ht="15">
      <c r="A23" s="7"/>
      <c r="B23" s="7"/>
      <c r="C23" s="7"/>
      <c r="D23" s="65"/>
      <c r="E23" s="7"/>
      <c r="F23" s="7"/>
      <c r="G23" s="65"/>
      <c r="H23" s="11"/>
      <c r="I23" s="7"/>
      <c r="J23" s="7"/>
    </row>
    <row r="24" spans="1:10" ht="15">
      <c r="A24" s="7" t="s">
        <v>92</v>
      </c>
      <c r="B24" s="7"/>
      <c r="C24" s="7"/>
      <c r="D24" s="9">
        <v>19900</v>
      </c>
      <c r="E24" s="9">
        <v>-7080</v>
      </c>
      <c r="F24" s="9">
        <v>4269</v>
      </c>
      <c r="G24" s="9">
        <v>11780</v>
      </c>
      <c r="H24" s="9">
        <f>SUM(D24:G24)</f>
        <v>28869</v>
      </c>
      <c r="I24" s="7"/>
      <c r="J24" s="7"/>
    </row>
    <row r="25" spans="1:10" ht="15">
      <c r="A25" s="7"/>
      <c r="B25" s="7"/>
      <c r="C25" s="7"/>
      <c r="D25" s="9"/>
      <c r="E25" s="9"/>
      <c r="F25" s="9"/>
      <c r="G25" s="9"/>
      <c r="H25" s="9"/>
      <c r="I25" s="7"/>
      <c r="J25" s="7"/>
    </row>
    <row r="26" spans="1:10" ht="15">
      <c r="A26" s="7" t="s">
        <v>141</v>
      </c>
      <c r="B26" s="7"/>
      <c r="C26" s="7"/>
      <c r="D26" s="9">
        <v>30133</v>
      </c>
      <c r="E26" s="9">
        <v>-527</v>
      </c>
      <c r="F26" s="9">
        <v>0</v>
      </c>
      <c r="G26" s="9">
        <v>-5988</v>
      </c>
      <c r="H26" s="9">
        <f>SUM(D26:G26)</f>
        <v>23618</v>
      </c>
      <c r="I26" s="7"/>
      <c r="J26" s="7"/>
    </row>
    <row r="27" spans="1:10" ht="15">
      <c r="A27" s="7"/>
      <c r="B27" s="7"/>
      <c r="C27" s="7"/>
      <c r="D27" s="9"/>
      <c r="E27" s="9"/>
      <c r="F27" s="9"/>
      <c r="G27" s="9"/>
      <c r="H27" s="9"/>
      <c r="I27" s="7"/>
      <c r="J27" s="7"/>
    </row>
    <row r="28" spans="1:10" ht="15.75" thickBot="1">
      <c r="A28" s="80" t="s">
        <v>142</v>
      </c>
      <c r="B28" s="7"/>
      <c r="C28" s="7"/>
      <c r="D28" s="27">
        <f>SUM(D24:D26)</f>
        <v>50033</v>
      </c>
      <c r="E28" s="27">
        <f>SUM(E24:E26)</f>
        <v>-7607</v>
      </c>
      <c r="F28" s="27">
        <f>SUM(F24:F27)</f>
        <v>4269</v>
      </c>
      <c r="G28" s="27">
        <f>SUM(G24:G27)</f>
        <v>5792</v>
      </c>
      <c r="H28" s="27">
        <f>+H26+H24</f>
        <v>52487</v>
      </c>
      <c r="I28" s="7"/>
      <c r="J28" s="7"/>
    </row>
    <row r="29" spans="1:10" ht="15.75" thickTop="1">
      <c r="A29" s="7"/>
      <c r="B29" s="7"/>
      <c r="C29" s="7"/>
      <c r="D29" s="65"/>
      <c r="E29" s="7"/>
      <c r="F29" s="7"/>
      <c r="G29" s="65"/>
      <c r="H29" s="11"/>
      <c r="I29" s="7"/>
      <c r="J29" s="7"/>
    </row>
    <row r="30" spans="1:10" ht="15">
      <c r="A30" s="7"/>
      <c r="B30" s="7"/>
      <c r="C30" s="7"/>
      <c r="D30" s="65"/>
      <c r="E30" s="7"/>
      <c r="F30" s="7"/>
      <c r="G30" s="65"/>
      <c r="H30" s="11"/>
      <c r="I30" s="7"/>
      <c r="J30" s="7"/>
    </row>
    <row r="31" spans="1:10" ht="15">
      <c r="A31" s="7"/>
      <c r="B31" s="7"/>
      <c r="C31" s="7"/>
      <c r="D31" s="65"/>
      <c r="E31" s="7"/>
      <c r="F31" s="7"/>
      <c r="G31" s="65"/>
      <c r="H31" s="11"/>
      <c r="I31" s="7"/>
      <c r="J31" s="7"/>
    </row>
    <row r="32" spans="1:10" ht="15">
      <c r="A32" s="7"/>
      <c r="B32" s="7"/>
      <c r="C32" s="7"/>
      <c r="D32" s="65"/>
      <c r="E32" s="7"/>
      <c r="F32" s="7"/>
      <c r="G32" s="65"/>
      <c r="H32" s="11"/>
      <c r="I32" s="7"/>
      <c r="J32" s="7"/>
    </row>
    <row r="33" spans="1:10" ht="15">
      <c r="A33" s="49"/>
      <c r="B33" s="7"/>
      <c r="C33" s="7"/>
      <c r="D33" s="7"/>
      <c r="E33" s="65"/>
      <c r="F33" s="7"/>
      <c r="G33" s="7"/>
      <c r="H33" s="7"/>
      <c r="I33" s="7"/>
      <c r="J33" s="7"/>
    </row>
    <row r="34" spans="1:10" ht="15">
      <c r="A34" s="71"/>
      <c r="B34" s="7"/>
      <c r="C34" s="7"/>
      <c r="D34" s="7"/>
      <c r="E34" s="7"/>
      <c r="F34" s="7"/>
      <c r="G34" s="7"/>
      <c r="H34" s="7"/>
      <c r="I34" s="7"/>
      <c r="J34" s="7"/>
    </row>
    <row r="35" spans="1:10" ht="15">
      <c r="A35" s="7"/>
      <c r="B35" s="7"/>
      <c r="C35" s="7"/>
      <c r="D35" s="7"/>
      <c r="E35" s="7"/>
      <c r="F35" s="7"/>
      <c r="G35" s="7"/>
      <c r="H35" s="7"/>
      <c r="I35" s="7"/>
      <c r="J35" s="7"/>
    </row>
    <row r="36" spans="1:10" ht="15">
      <c r="A36" s="7"/>
      <c r="B36" s="7"/>
      <c r="C36" s="7"/>
      <c r="D36" s="9"/>
      <c r="E36" s="9"/>
      <c r="F36" s="9"/>
      <c r="G36" s="9"/>
      <c r="H36" s="9"/>
      <c r="I36" s="7"/>
      <c r="J36" s="7"/>
    </row>
    <row r="37" spans="1:10" ht="15">
      <c r="A37" s="7"/>
      <c r="B37" s="7"/>
      <c r="C37" s="7"/>
      <c r="D37" s="9"/>
      <c r="E37" s="9"/>
      <c r="F37" s="9"/>
      <c r="G37" s="9"/>
      <c r="H37" s="9"/>
      <c r="I37" s="7"/>
      <c r="J37" s="7"/>
    </row>
    <row r="38" spans="1:10" ht="15">
      <c r="A38" s="7"/>
      <c r="B38" s="7"/>
      <c r="C38" s="7"/>
      <c r="D38" s="9"/>
      <c r="E38" s="9"/>
      <c r="F38" s="9"/>
      <c r="G38" s="9"/>
      <c r="H38" s="9"/>
      <c r="I38" s="7"/>
      <c r="J38" s="7"/>
    </row>
    <row r="39" spans="1:10" ht="15">
      <c r="A39" s="80"/>
      <c r="B39" s="7"/>
      <c r="C39" s="7"/>
      <c r="D39" s="26"/>
      <c r="E39" s="26"/>
      <c r="F39" s="26"/>
      <c r="G39" s="26"/>
      <c r="H39" s="26"/>
      <c r="I39" s="7"/>
      <c r="J39" s="7"/>
    </row>
    <row r="40" spans="1:10" ht="15">
      <c r="A40" s="7"/>
      <c r="B40" s="7"/>
      <c r="C40" s="7"/>
      <c r="D40" s="7"/>
      <c r="E40" s="7"/>
      <c r="F40" s="9"/>
      <c r="G40" s="7"/>
      <c r="H40" s="65"/>
      <c r="I40" s="7"/>
      <c r="J40" s="7"/>
    </row>
    <row r="41" spans="1:10" ht="15">
      <c r="A41" s="49" t="s">
        <v>211</v>
      </c>
      <c r="B41" s="7"/>
      <c r="C41" s="7"/>
      <c r="D41" s="7"/>
      <c r="E41" s="7"/>
      <c r="F41" s="9"/>
      <c r="G41" s="7"/>
      <c r="H41" s="7"/>
      <c r="I41" s="7"/>
      <c r="J41" s="7"/>
    </row>
    <row r="42" spans="1:10" ht="15">
      <c r="A42" s="49" t="s">
        <v>210</v>
      </c>
      <c r="B42" s="7"/>
      <c r="C42" s="7"/>
      <c r="D42" s="7"/>
      <c r="E42" s="7"/>
      <c r="F42" s="9"/>
      <c r="G42" s="7"/>
      <c r="H42" s="7"/>
      <c r="I42" s="7"/>
      <c r="J42" s="7"/>
    </row>
    <row r="43" spans="1:10" ht="15">
      <c r="A43" s="7"/>
      <c r="B43" s="7"/>
      <c r="C43" s="7"/>
      <c r="D43" s="7"/>
      <c r="E43" s="7"/>
      <c r="F43" s="7"/>
      <c r="G43" s="7"/>
      <c r="H43" s="7"/>
      <c r="I43" s="7"/>
      <c r="J43" s="7"/>
    </row>
    <row r="44" spans="1:10" ht="15">
      <c r="A44" s="7"/>
      <c r="B44" s="7"/>
      <c r="C44" s="7"/>
      <c r="D44" s="7"/>
      <c r="E44" s="7"/>
      <c r="F44" s="7"/>
      <c r="G44" s="7"/>
      <c r="H44" s="128" t="s">
        <v>226</v>
      </c>
      <c r="I44" s="7"/>
      <c r="J44" s="7"/>
    </row>
    <row r="45" spans="1:10" ht="15">
      <c r="A45" s="7"/>
      <c r="B45" s="7"/>
      <c r="C45" s="7"/>
      <c r="D45" s="7"/>
      <c r="E45" s="7"/>
      <c r="F45" s="7"/>
      <c r="G45" s="7"/>
      <c r="H45" s="7"/>
      <c r="I45" s="7"/>
      <c r="J45" s="7"/>
    </row>
    <row r="46" spans="1:10" ht="15">
      <c r="A46" s="7"/>
      <c r="B46" s="7"/>
      <c r="C46" s="7"/>
      <c r="D46" s="7"/>
      <c r="E46" s="7"/>
      <c r="F46" s="7"/>
      <c r="G46" s="7"/>
      <c r="H46" s="7"/>
      <c r="I46" s="7"/>
      <c r="J46" s="7"/>
    </row>
    <row r="47" spans="1:10" ht="15">
      <c r="A47" s="7"/>
      <c r="B47" s="7"/>
      <c r="C47" s="7"/>
      <c r="D47" s="7"/>
      <c r="E47" s="7"/>
      <c r="F47" s="7"/>
      <c r="G47" s="7"/>
      <c r="H47" s="7"/>
      <c r="I47" s="7"/>
      <c r="J47" s="7"/>
    </row>
    <row r="48" spans="1:10" ht="15">
      <c r="A48" s="7"/>
      <c r="B48" s="7"/>
      <c r="C48" s="7"/>
      <c r="D48" s="7"/>
      <c r="E48" s="7"/>
      <c r="F48" s="7"/>
      <c r="G48" s="7"/>
      <c r="H48" s="7"/>
      <c r="I48" s="7"/>
      <c r="J48" s="7"/>
    </row>
    <row r="49" spans="1:10" ht="15">
      <c r="A49" s="7"/>
      <c r="B49" s="7"/>
      <c r="C49" s="7"/>
      <c r="D49" s="7"/>
      <c r="E49" s="7"/>
      <c r="F49" s="7"/>
      <c r="G49" s="7"/>
      <c r="H49" s="7"/>
      <c r="I49" s="7"/>
      <c r="J49" s="7"/>
    </row>
    <row r="50" spans="1:10" ht="15">
      <c r="A50" s="7"/>
      <c r="B50" s="7"/>
      <c r="C50" s="7"/>
      <c r="D50" s="7"/>
      <c r="E50" s="7"/>
      <c r="F50" s="7"/>
      <c r="G50" s="7"/>
      <c r="H50" s="7"/>
      <c r="I50" s="7"/>
      <c r="J50" s="7"/>
    </row>
    <row r="51" spans="1:10" ht="15">
      <c r="A51" s="7"/>
      <c r="B51" s="7"/>
      <c r="C51" s="7"/>
      <c r="D51" s="7"/>
      <c r="E51" s="7"/>
      <c r="F51" s="7"/>
      <c r="G51" s="7"/>
      <c r="H51" s="7"/>
      <c r="I51" s="7"/>
      <c r="J51" s="7"/>
    </row>
    <row r="52" spans="1:10" ht="15">
      <c r="A52" s="7"/>
      <c r="B52" s="7"/>
      <c r="C52" s="7"/>
      <c r="D52" s="7"/>
      <c r="E52" s="7"/>
      <c r="F52" s="7"/>
      <c r="G52" s="7"/>
      <c r="H52" s="7"/>
      <c r="I52" s="7"/>
      <c r="J52" s="7"/>
    </row>
    <row r="53" spans="1:10" ht="15">
      <c r="A53" s="7"/>
      <c r="B53" s="7"/>
      <c r="C53" s="7"/>
      <c r="D53" s="7"/>
      <c r="E53" s="7"/>
      <c r="F53" s="7"/>
      <c r="G53" s="7"/>
      <c r="H53" s="7"/>
      <c r="I53" s="7"/>
      <c r="J53" s="7"/>
    </row>
    <row r="54" spans="1:10" ht="15">
      <c r="A54" s="7"/>
      <c r="B54" s="7"/>
      <c r="C54" s="7"/>
      <c r="D54" s="7"/>
      <c r="E54" s="7"/>
      <c r="F54" s="7"/>
      <c r="G54" s="7"/>
      <c r="H54" s="7"/>
      <c r="I54" s="7"/>
      <c r="J54" s="7"/>
    </row>
    <row r="55" spans="1:10" ht="15">
      <c r="A55" s="7"/>
      <c r="B55" s="7"/>
      <c r="C55" s="7"/>
      <c r="D55" s="7"/>
      <c r="E55" s="7"/>
      <c r="F55" s="7"/>
      <c r="G55" s="7"/>
      <c r="H55" s="7"/>
      <c r="I55" s="7"/>
      <c r="J55" s="7"/>
    </row>
    <row r="56" spans="1:10" ht="15">
      <c r="A56" s="7"/>
      <c r="B56" s="7"/>
      <c r="C56" s="7"/>
      <c r="D56" s="7"/>
      <c r="E56" s="7"/>
      <c r="F56" s="7"/>
      <c r="G56" s="7"/>
      <c r="H56" s="7"/>
      <c r="I56" s="7"/>
      <c r="J56" s="7"/>
    </row>
    <row r="57" spans="1:10" ht="15">
      <c r="A57" s="7"/>
      <c r="B57" s="7"/>
      <c r="C57" s="7"/>
      <c r="D57" s="7"/>
      <c r="E57" s="7"/>
      <c r="F57" s="7"/>
      <c r="G57" s="7"/>
      <c r="H57" s="7"/>
      <c r="I57" s="7"/>
      <c r="J57" s="7"/>
    </row>
    <row r="58" spans="1:10" ht="15">
      <c r="A58" s="7"/>
      <c r="B58" s="7"/>
      <c r="C58" s="7"/>
      <c r="D58" s="7"/>
      <c r="E58" s="7"/>
      <c r="F58" s="7"/>
      <c r="G58" s="7"/>
      <c r="H58" s="7"/>
      <c r="I58" s="7"/>
      <c r="J58" s="7"/>
    </row>
    <row r="59" spans="1:10" ht="15">
      <c r="A59" s="7"/>
      <c r="B59" s="7"/>
      <c r="C59" s="7"/>
      <c r="D59" s="7"/>
      <c r="E59" s="7"/>
      <c r="F59" s="7"/>
      <c r="G59" s="7"/>
      <c r="H59" s="7"/>
      <c r="I59" s="7"/>
      <c r="J59" s="7"/>
    </row>
    <row r="60" spans="1:10" ht="15">
      <c r="A60" s="7"/>
      <c r="B60" s="7"/>
      <c r="C60" s="7"/>
      <c r="D60" s="7"/>
      <c r="E60" s="7"/>
      <c r="F60" s="7"/>
      <c r="G60" s="7"/>
      <c r="H60" s="7"/>
      <c r="I60" s="7"/>
      <c r="J60" s="7"/>
    </row>
    <row r="61" spans="1:10" ht="15">
      <c r="A61" s="7"/>
      <c r="B61" s="7"/>
      <c r="C61" s="7"/>
      <c r="D61" s="7"/>
      <c r="E61" s="7"/>
      <c r="F61" s="7"/>
      <c r="G61" s="7"/>
      <c r="H61" s="7"/>
      <c r="I61" s="7"/>
      <c r="J61" s="7"/>
    </row>
    <row r="62" spans="1:10" ht="15">
      <c r="A62" s="7"/>
      <c r="B62" s="7"/>
      <c r="C62" s="7"/>
      <c r="D62" s="7"/>
      <c r="E62" s="7"/>
      <c r="F62" s="7"/>
      <c r="G62" s="7"/>
      <c r="H62" s="7"/>
      <c r="I62" s="7"/>
      <c r="J62" s="7"/>
    </row>
    <row r="63" spans="1:10" ht="15">
      <c r="A63" s="7"/>
      <c r="B63" s="7"/>
      <c r="C63" s="7"/>
      <c r="D63" s="7"/>
      <c r="E63" s="7"/>
      <c r="F63" s="7"/>
      <c r="G63" s="7"/>
      <c r="H63" s="7"/>
      <c r="I63" s="7"/>
      <c r="J63" s="7"/>
    </row>
    <row r="64" spans="1:10" ht="15">
      <c r="A64" s="7"/>
      <c r="B64" s="7"/>
      <c r="C64" s="7"/>
      <c r="D64" s="7"/>
      <c r="E64" s="7"/>
      <c r="F64" s="7"/>
      <c r="G64" s="7"/>
      <c r="H64" s="7"/>
      <c r="I64" s="7"/>
      <c r="J64" s="7"/>
    </row>
    <row r="65" spans="1:10" ht="15">
      <c r="A65" s="7"/>
      <c r="B65" s="7"/>
      <c r="C65" s="7"/>
      <c r="D65" s="7"/>
      <c r="E65" s="7"/>
      <c r="F65" s="7"/>
      <c r="G65" s="7"/>
      <c r="H65" s="7"/>
      <c r="I65" s="7"/>
      <c r="J65" s="7"/>
    </row>
    <row r="66" spans="1:10" ht="15">
      <c r="A66" s="7"/>
      <c r="B66" s="7"/>
      <c r="C66" s="7"/>
      <c r="D66" s="7"/>
      <c r="E66" s="7"/>
      <c r="F66" s="7"/>
      <c r="G66" s="7"/>
      <c r="H66" s="7"/>
      <c r="I66" s="7"/>
      <c r="J66" s="7"/>
    </row>
    <row r="67" spans="1:10" ht="15">
      <c r="A67" s="7"/>
      <c r="B67" s="7"/>
      <c r="C67" s="7"/>
      <c r="D67" s="7"/>
      <c r="E67" s="7"/>
      <c r="F67" s="7"/>
      <c r="G67" s="7"/>
      <c r="H67" s="7"/>
      <c r="I67" s="7"/>
      <c r="J67" s="7"/>
    </row>
    <row r="68" spans="1:10" ht="15">
      <c r="A68" s="7"/>
      <c r="B68" s="7"/>
      <c r="C68" s="7"/>
      <c r="D68" s="7"/>
      <c r="E68" s="7"/>
      <c r="F68" s="7"/>
      <c r="G68" s="7"/>
      <c r="H68" s="7"/>
      <c r="I68" s="7"/>
      <c r="J68" s="7"/>
    </row>
    <row r="69" spans="1:10" ht="15">
      <c r="A69" s="7"/>
      <c r="B69" s="7"/>
      <c r="C69" s="7"/>
      <c r="D69" s="7"/>
      <c r="E69" s="7"/>
      <c r="F69" s="7"/>
      <c r="G69" s="7"/>
      <c r="H69" s="7"/>
      <c r="I69" s="7"/>
      <c r="J69" s="7"/>
    </row>
    <row r="70" spans="1:10" ht="15">
      <c r="A70" s="7"/>
      <c r="B70" s="7"/>
      <c r="C70" s="7"/>
      <c r="D70" s="7"/>
      <c r="E70" s="7"/>
      <c r="F70" s="7"/>
      <c r="G70" s="7"/>
      <c r="H70" s="7"/>
      <c r="I70" s="7"/>
      <c r="J70" s="7"/>
    </row>
    <row r="71" spans="1:10" ht="15">
      <c r="A71" s="7"/>
      <c r="B71" s="7"/>
      <c r="C71" s="7"/>
      <c r="D71" s="7"/>
      <c r="E71" s="7"/>
      <c r="F71" s="7"/>
      <c r="G71" s="7"/>
      <c r="H71" s="7"/>
      <c r="I71" s="7"/>
      <c r="J71" s="7"/>
    </row>
    <row r="72" spans="1:10" ht="15">
      <c r="A72" s="7"/>
      <c r="B72" s="7"/>
      <c r="C72" s="7"/>
      <c r="D72" s="7"/>
      <c r="E72" s="7"/>
      <c r="F72" s="7"/>
      <c r="G72" s="7"/>
      <c r="H72" s="7"/>
      <c r="I72" s="7"/>
      <c r="J72" s="7"/>
    </row>
    <row r="73" spans="1:10" ht="15">
      <c r="A73" s="7"/>
      <c r="B73" s="7"/>
      <c r="C73" s="7"/>
      <c r="D73" s="7"/>
      <c r="E73" s="7"/>
      <c r="F73" s="7"/>
      <c r="G73" s="7"/>
      <c r="H73" s="7"/>
      <c r="I73" s="7"/>
      <c r="J73" s="7"/>
    </row>
    <row r="74" spans="1:10" ht="15">
      <c r="A74" s="7"/>
      <c r="B74" s="7"/>
      <c r="C74" s="7"/>
      <c r="D74" s="7"/>
      <c r="E74" s="7"/>
      <c r="F74" s="7"/>
      <c r="G74" s="7"/>
      <c r="H74" s="7"/>
      <c r="I74" s="7"/>
      <c r="J74" s="7"/>
    </row>
    <row r="75" spans="1:10" ht="15">
      <c r="A75" s="7"/>
      <c r="B75" s="7"/>
      <c r="C75" s="7"/>
      <c r="D75" s="7"/>
      <c r="E75" s="7"/>
      <c r="F75" s="7"/>
      <c r="G75" s="7"/>
      <c r="H75" s="7"/>
      <c r="I75" s="7"/>
      <c r="J75" s="7"/>
    </row>
    <row r="76" spans="1:10" ht="15">
      <c r="A76" s="7"/>
      <c r="B76" s="7"/>
      <c r="C76" s="7"/>
      <c r="D76" s="7"/>
      <c r="E76" s="7"/>
      <c r="F76" s="7"/>
      <c r="G76" s="7"/>
      <c r="H76" s="7"/>
      <c r="I76" s="7"/>
      <c r="J76" s="7"/>
    </row>
    <row r="77" spans="1:10" ht="15">
      <c r="A77" s="7"/>
      <c r="B77" s="7"/>
      <c r="C77" s="7"/>
      <c r="D77" s="7"/>
      <c r="E77" s="7"/>
      <c r="F77" s="7"/>
      <c r="G77" s="7"/>
      <c r="H77" s="7"/>
      <c r="I77" s="7"/>
      <c r="J77" s="7"/>
    </row>
    <row r="78" spans="1:10" ht="15">
      <c r="A78" s="7"/>
      <c r="B78" s="7"/>
      <c r="C78" s="7"/>
      <c r="D78" s="7"/>
      <c r="E78" s="7"/>
      <c r="F78" s="7"/>
      <c r="G78" s="7"/>
      <c r="H78" s="7"/>
      <c r="I78" s="7"/>
      <c r="J78" s="7"/>
    </row>
    <row r="79" spans="1:10" ht="15">
      <c r="A79" s="7"/>
      <c r="B79" s="7"/>
      <c r="C79" s="7"/>
      <c r="D79" s="7"/>
      <c r="E79" s="7"/>
      <c r="F79" s="7"/>
      <c r="G79" s="7"/>
      <c r="H79" s="7"/>
      <c r="I79" s="7"/>
      <c r="J79" s="7"/>
    </row>
    <row r="80" spans="1:10" ht="15">
      <c r="A80" s="7"/>
      <c r="B80" s="7"/>
      <c r="C80" s="7"/>
      <c r="D80" s="7"/>
      <c r="E80" s="7"/>
      <c r="F80" s="7"/>
      <c r="G80" s="7"/>
      <c r="H80" s="7"/>
      <c r="I80" s="7"/>
      <c r="J80" s="7"/>
    </row>
    <row r="81" spans="1:10" ht="15">
      <c r="A81" s="7"/>
      <c r="B81" s="7"/>
      <c r="C81" s="7"/>
      <c r="D81" s="7"/>
      <c r="E81" s="7"/>
      <c r="F81" s="7"/>
      <c r="G81" s="7"/>
      <c r="H81" s="7"/>
      <c r="I81" s="7"/>
      <c r="J81" s="7"/>
    </row>
    <row r="82" spans="1:10" ht="15">
      <c r="A82" s="7"/>
      <c r="B82" s="7"/>
      <c r="C82" s="7"/>
      <c r="D82" s="7"/>
      <c r="E82" s="7"/>
      <c r="F82" s="7"/>
      <c r="G82" s="7"/>
      <c r="H82" s="7"/>
      <c r="I82" s="7"/>
      <c r="J82" s="7"/>
    </row>
    <row r="83" spans="1:10" ht="15">
      <c r="A83" s="7"/>
      <c r="B83" s="7"/>
      <c r="C83" s="7"/>
      <c r="D83" s="7"/>
      <c r="E83" s="7"/>
      <c r="F83" s="7"/>
      <c r="G83" s="7"/>
      <c r="H83" s="7"/>
      <c r="I83" s="7"/>
      <c r="J83" s="7"/>
    </row>
    <row r="84" spans="1:10" ht="15">
      <c r="A84" s="7"/>
      <c r="B84" s="7"/>
      <c r="C84" s="7"/>
      <c r="D84" s="7"/>
      <c r="E84" s="7"/>
      <c r="F84" s="7"/>
      <c r="G84" s="7"/>
      <c r="H84" s="7"/>
      <c r="I84" s="7"/>
      <c r="J84" s="7"/>
    </row>
    <row r="85" spans="1:10" ht="15">
      <c r="A85" s="7"/>
      <c r="B85" s="7"/>
      <c r="C85" s="7"/>
      <c r="D85" s="7"/>
      <c r="E85" s="7"/>
      <c r="F85" s="7"/>
      <c r="G85" s="7"/>
      <c r="H85" s="7"/>
      <c r="I85" s="7"/>
      <c r="J85" s="7"/>
    </row>
    <row r="86" spans="1:10" ht="15">
      <c r="A86" s="7"/>
      <c r="B86" s="7"/>
      <c r="C86" s="7"/>
      <c r="D86" s="7"/>
      <c r="E86" s="7"/>
      <c r="F86" s="7"/>
      <c r="G86" s="7"/>
      <c r="H86" s="7"/>
      <c r="I86" s="7"/>
      <c r="J86" s="7"/>
    </row>
    <row r="87" spans="1:10" ht="15">
      <c r="A87" s="7"/>
      <c r="B87" s="7"/>
      <c r="C87" s="7"/>
      <c r="D87" s="7"/>
      <c r="E87" s="7"/>
      <c r="F87" s="7"/>
      <c r="G87" s="7"/>
      <c r="H87" s="7"/>
      <c r="I87" s="7"/>
      <c r="J87" s="7"/>
    </row>
    <row r="88" spans="1:10" ht="15">
      <c r="A88" s="7"/>
      <c r="B88" s="7"/>
      <c r="C88" s="7"/>
      <c r="D88" s="7"/>
      <c r="E88" s="7"/>
      <c r="F88" s="7"/>
      <c r="G88" s="7"/>
      <c r="H88" s="7"/>
      <c r="I88" s="7"/>
      <c r="J88" s="7"/>
    </row>
    <row r="89" spans="1:10" ht="15">
      <c r="A89" s="7"/>
      <c r="B89" s="7"/>
      <c r="C89" s="7"/>
      <c r="D89" s="7"/>
      <c r="E89" s="7"/>
      <c r="F89" s="7"/>
      <c r="G89" s="7"/>
      <c r="H89" s="7"/>
      <c r="I89" s="7"/>
      <c r="J89" s="7"/>
    </row>
    <row r="90" spans="1:10" ht="15">
      <c r="A90" s="7"/>
      <c r="B90" s="7"/>
      <c r="C90" s="7"/>
      <c r="D90" s="7"/>
      <c r="E90" s="7"/>
      <c r="F90" s="7"/>
      <c r="G90" s="7"/>
      <c r="H90" s="7"/>
      <c r="I90" s="7"/>
      <c r="J90" s="7"/>
    </row>
    <row r="91" spans="1:10" ht="15">
      <c r="A91" s="7"/>
      <c r="B91" s="7"/>
      <c r="C91" s="7"/>
      <c r="D91" s="7"/>
      <c r="E91" s="7"/>
      <c r="F91" s="7"/>
      <c r="G91" s="7"/>
      <c r="H91" s="7"/>
      <c r="I91" s="7"/>
      <c r="J91" s="7"/>
    </row>
    <row r="92" spans="1:10" ht="15">
      <c r="A92" s="7"/>
      <c r="B92" s="7"/>
      <c r="C92" s="7"/>
      <c r="D92" s="7"/>
      <c r="E92" s="7"/>
      <c r="F92" s="7"/>
      <c r="G92" s="7"/>
      <c r="H92" s="7"/>
      <c r="I92" s="7"/>
      <c r="J92" s="7"/>
    </row>
    <row r="93" spans="1:10" ht="15">
      <c r="A93" s="7"/>
      <c r="B93" s="7"/>
      <c r="C93" s="7"/>
      <c r="D93" s="7"/>
      <c r="E93" s="7"/>
      <c r="F93" s="7"/>
      <c r="G93" s="7"/>
      <c r="H93" s="7"/>
      <c r="I93" s="7"/>
      <c r="J93" s="7"/>
    </row>
    <row r="94" spans="1:10" ht="15">
      <c r="A94" s="7"/>
      <c r="B94" s="7"/>
      <c r="C94" s="7"/>
      <c r="D94" s="7"/>
      <c r="E94" s="7"/>
      <c r="F94" s="7"/>
      <c r="G94" s="7"/>
      <c r="H94" s="7"/>
      <c r="I94" s="7"/>
      <c r="J94" s="7"/>
    </row>
    <row r="95" spans="1:10" ht="15">
      <c r="A95" s="7"/>
      <c r="B95" s="7"/>
      <c r="C95" s="7"/>
      <c r="D95" s="7"/>
      <c r="E95" s="7"/>
      <c r="F95" s="7"/>
      <c r="G95" s="7"/>
      <c r="H95" s="7"/>
      <c r="I95" s="7"/>
      <c r="J95" s="7"/>
    </row>
    <row r="96" spans="1:10" ht="15">
      <c r="A96" s="7"/>
      <c r="B96" s="7"/>
      <c r="C96" s="7"/>
      <c r="D96" s="7"/>
      <c r="E96" s="7"/>
      <c r="F96" s="7"/>
      <c r="G96" s="7"/>
      <c r="H96" s="7"/>
      <c r="I96" s="7"/>
      <c r="J96" s="7"/>
    </row>
    <row r="97" spans="1:10" ht="15">
      <c r="A97" s="7"/>
      <c r="B97" s="7"/>
      <c r="C97" s="7"/>
      <c r="D97" s="7"/>
      <c r="E97" s="7"/>
      <c r="F97" s="7"/>
      <c r="G97" s="7"/>
      <c r="H97" s="7"/>
      <c r="I97" s="7"/>
      <c r="J97" s="7"/>
    </row>
    <row r="98" spans="1:10" ht="15">
      <c r="A98" s="7"/>
      <c r="B98" s="7"/>
      <c r="C98" s="7"/>
      <c r="D98" s="7"/>
      <c r="E98" s="7"/>
      <c r="F98" s="7"/>
      <c r="G98" s="7"/>
      <c r="H98" s="7"/>
      <c r="I98" s="7"/>
      <c r="J98" s="7"/>
    </row>
    <row r="99" spans="1:10" ht="15">
      <c r="A99" s="7"/>
      <c r="B99" s="7"/>
      <c r="C99" s="7"/>
      <c r="D99" s="7"/>
      <c r="E99" s="7"/>
      <c r="F99" s="7"/>
      <c r="G99" s="7"/>
      <c r="H99" s="7"/>
      <c r="I99" s="7"/>
      <c r="J99" s="7"/>
    </row>
    <row r="100" spans="1:10" ht="15">
      <c r="A100" s="7"/>
      <c r="B100" s="7"/>
      <c r="C100" s="7"/>
      <c r="D100" s="7"/>
      <c r="E100" s="7"/>
      <c r="F100" s="7"/>
      <c r="G100" s="7"/>
      <c r="H100" s="7"/>
      <c r="I100" s="7"/>
      <c r="J100" s="7"/>
    </row>
    <row r="101" spans="1:10" ht="15">
      <c r="A101" s="7"/>
      <c r="B101" s="7"/>
      <c r="C101" s="7"/>
      <c r="D101" s="7"/>
      <c r="E101" s="7"/>
      <c r="F101" s="7"/>
      <c r="G101" s="7"/>
      <c r="H101" s="7"/>
      <c r="I101" s="7"/>
      <c r="J101" s="7"/>
    </row>
    <row r="102" spans="1:10" ht="15">
      <c r="A102" s="7"/>
      <c r="B102" s="7"/>
      <c r="C102" s="7"/>
      <c r="D102" s="7"/>
      <c r="E102" s="7"/>
      <c r="F102" s="7"/>
      <c r="G102" s="7"/>
      <c r="H102" s="7"/>
      <c r="I102" s="7"/>
      <c r="J102" s="7"/>
    </row>
    <row r="103" spans="1:10" ht="15">
      <c r="A103" s="7"/>
      <c r="B103" s="7"/>
      <c r="C103" s="7"/>
      <c r="D103" s="7"/>
      <c r="E103" s="7"/>
      <c r="F103" s="7"/>
      <c r="G103" s="7"/>
      <c r="H103" s="7"/>
      <c r="I103" s="7"/>
      <c r="J103" s="7"/>
    </row>
    <row r="104" spans="1:10" ht="15">
      <c r="A104" s="7"/>
      <c r="B104" s="7"/>
      <c r="C104" s="7"/>
      <c r="D104" s="7"/>
      <c r="E104" s="7"/>
      <c r="F104" s="7"/>
      <c r="G104" s="7"/>
      <c r="H104" s="7"/>
      <c r="I104" s="7"/>
      <c r="J104" s="7"/>
    </row>
    <row r="105" spans="1:10" ht="15">
      <c r="A105" s="7"/>
      <c r="B105" s="7"/>
      <c r="C105" s="7"/>
      <c r="D105" s="7"/>
      <c r="E105" s="7"/>
      <c r="F105" s="7"/>
      <c r="G105" s="7"/>
      <c r="H105" s="7"/>
      <c r="I105" s="7"/>
      <c r="J105" s="7"/>
    </row>
    <row r="106" spans="1:10" ht="15">
      <c r="A106" s="7"/>
      <c r="B106" s="7"/>
      <c r="C106" s="7"/>
      <c r="D106" s="7"/>
      <c r="E106" s="7"/>
      <c r="F106" s="7"/>
      <c r="G106" s="7"/>
      <c r="H106" s="7"/>
      <c r="I106" s="7"/>
      <c r="J106" s="7"/>
    </row>
    <row r="107" spans="1:10" ht="15">
      <c r="A107" s="7"/>
      <c r="B107" s="7"/>
      <c r="C107" s="7"/>
      <c r="D107" s="7"/>
      <c r="E107" s="7"/>
      <c r="F107" s="7"/>
      <c r="G107" s="7"/>
      <c r="H107" s="7"/>
      <c r="I107" s="7"/>
      <c r="J107" s="7"/>
    </row>
    <row r="108" spans="1:10" ht="15">
      <c r="A108" s="7"/>
      <c r="B108" s="7"/>
      <c r="C108" s="7"/>
      <c r="D108" s="7"/>
      <c r="E108" s="7"/>
      <c r="F108" s="7"/>
      <c r="G108" s="7"/>
      <c r="H108" s="7"/>
      <c r="I108" s="7"/>
      <c r="J108" s="7"/>
    </row>
    <row r="109" spans="1:10" ht="15">
      <c r="A109" s="7"/>
      <c r="B109" s="7"/>
      <c r="C109" s="7"/>
      <c r="D109" s="7"/>
      <c r="E109" s="7"/>
      <c r="F109" s="7"/>
      <c r="G109" s="7"/>
      <c r="H109" s="7"/>
      <c r="I109" s="7"/>
      <c r="J109" s="7"/>
    </row>
    <row r="110" spans="1:10" ht="15">
      <c r="A110" s="7"/>
      <c r="B110" s="7"/>
      <c r="C110" s="7"/>
      <c r="D110" s="7"/>
      <c r="E110" s="7"/>
      <c r="F110" s="7"/>
      <c r="G110" s="7"/>
      <c r="H110" s="7"/>
      <c r="I110" s="7"/>
      <c r="J110" s="7"/>
    </row>
    <row r="111" spans="1:10" ht="15">
      <c r="A111" s="7"/>
      <c r="B111" s="7"/>
      <c r="C111" s="7"/>
      <c r="D111" s="7"/>
      <c r="E111" s="7"/>
      <c r="F111" s="7"/>
      <c r="G111" s="7"/>
      <c r="H111" s="7"/>
      <c r="I111" s="7"/>
      <c r="J111" s="7"/>
    </row>
  </sheetData>
  <printOptions/>
  <pageMargins left="0.75" right="0.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S437"/>
  <sheetViews>
    <sheetView tabSelected="1" zoomScaleSheetLayoutView="100" workbookViewId="0" topLeftCell="A1">
      <selection activeCell="C141" sqref="C141"/>
    </sheetView>
  </sheetViews>
  <sheetFormatPr defaultColWidth="9.140625" defaultRowHeight="12.75"/>
  <cols>
    <col min="1" max="1" width="3.140625" style="49" customWidth="1"/>
    <col min="2" max="2" width="5.421875" style="7" customWidth="1"/>
    <col min="3" max="3" width="14.140625" style="7" customWidth="1"/>
    <col min="4" max="4" width="11.00390625" style="7" customWidth="1"/>
    <col min="5" max="5" width="11.8515625" style="7" customWidth="1"/>
    <col min="6" max="6" width="9.8515625" style="7" customWidth="1"/>
    <col min="7" max="7" width="13.00390625" style="7" customWidth="1"/>
    <col min="8" max="8" width="10.28125" style="7" customWidth="1"/>
    <col min="9" max="9" width="12.421875" style="7" customWidth="1"/>
    <col min="10" max="10" width="10.28125" style="7" customWidth="1"/>
    <col min="11" max="11" width="11.00390625" style="7" customWidth="1"/>
    <col min="12" max="12" width="11.28125" style="7" customWidth="1"/>
    <col min="13" max="13" width="14.00390625" style="7" customWidth="1"/>
    <col min="14" max="16384" width="9.140625" style="7" customWidth="1"/>
  </cols>
  <sheetData>
    <row r="2" spans="1:2" ht="15">
      <c r="A2" s="4" t="str">
        <f>+'Income Stat'!A1</f>
        <v>GADANG HOLDINGS BERHAD (278114-K)</v>
      </c>
      <c r="B2" s="1"/>
    </row>
    <row r="3" spans="1:2" ht="15">
      <c r="A3" s="4" t="str">
        <f>+'Income Stat'!A2</f>
        <v>UNAUDITED 3RD QUARTER REPORT  ON CONSOLIDATED RESULTS</v>
      </c>
      <c r="B3" s="1"/>
    </row>
    <row r="4" spans="1:2" ht="15">
      <c r="A4" s="4" t="str">
        <f>+'Income Stat'!A3</f>
        <v>FOR THE FINANCIAL QUARTER ENDED 29 FEBRUARY 2004</v>
      </c>
      <c r="B4" s="1"/>
    </row>
    <row r="5" spans="1:2" ht="15">
      <c r="A5" s="4"/>
      <c r="B5" s="1"/>
    </row>
    <row r="7" ht="15">
      <c r="A7" s="50" t="s">
        <v>36</v>
      </c>
    </row>
    <row r="8" ht="15">
      <c r="A8" s="50"/>
    </row>
    <row r="9" spans="1:2" ht="15" customHeight="1">
      <c r="A9" s="49">
        <v>1</v>
      </c>
      <c r="B9" s="49" t="s">
        <v>144</v>
      </c>
    </row>
    <row r="10" spans="2:10" ht="17.25" customHeight="1">
      <c r="B10" s="171" t="s">
        <v>220</v>
      </c>
      <c r="C10" s="171"/>
      <c r="D10" s="171"/>
      <c r="E10" s="171"/>
      <c r="F10" s="171"/>
      <c r="G10" s="171"/>
      <c r="H10" s="171"/>
      <c r="I10" s="171"/>
      <c r="J10" s="171"/>
    </row>
    <row r="11" spans="2:10" ht="15">
      <c r="B11" s="171"/>
      <c r="C11" s="171"/>
      <c r="D11" s="171"/>
      <c r="E11" s="171"/>
      <c r="F11" s="171"/>
      <c r="G11" s="171"/>
      <c r="H11" s="171"/>
      <c r="I11" s="171"/>
      <c r="J11" s="171"/>
    </row>
    <row r="12" spans="2:10" ht="15">
      <c r="B12" s="171"/>
      <c r="C12" s="171"/>
      <c r="D12" s="171"/>
      <c r="E12" s="171"/>
      <c r="F12" s="171"/>
      <c r="G12" s="171"/>
      <c r="H12" s="171"/>
      <c r="I12" s="171"/>
      <c r="J12" s="171"/>
    </row>
    <row r="13" spans="2:10" ht="15">
      <c r="B13" s="162" t="s">
        <v>168</v>
      </c>
      <c r="C13" s="162"/>
      <c r="D13" s="162"/>
      <c r="E13" s="162"/>
      <c r="F13" s="162"/>
      <c r="G13" s="162"/>
      <c r="H13" s="162"/>
      <c r="I13" s="162"/>
      <c r="J13" s="162"/>
    </row>
    <row r="14" spans="2:10" ht="15">
      <c r="B14" s="162"/>
      <c r="C14" s="162"/>
      <c r="D14" s="162"/>
      <c r="E14" s="162"/>
      <c r="F14" s="162"/>
      <c r="G14" s="162"/>
      <c r="H14" s="162"/>
      <c r="I14" s="162"/>
      <c r="J14" s="162"/>
    </row>
    <row r="15" spans="2:10" ht="15">
      <c r="B15" s="162"/>
      <c r="C15" s="162"/>
      <c r="D15" s="162"/>
      <c r="E15" s="162"/>
      <c r="F15" s="162"/>
      <c r="G15" s="162"/>
      <c r="H15" s="162"/>
      <c r="I15" s="162"/>
      <c r="J15" s="162"/>
    </row>
    <row r="16" spans="2:10" ht="15">
      <c r="B16" s="162"/>
      <c r="C16" s="162"/>
      <c r="D16" s="162"/>
      <c r="E16" s="162"/>
      <c r="F16" s="162"/>
      <c r="G16" s="162"/>
      <c r="H16" s="162"/>
      <c r="I16" s="162"/>
      <c r="J16" s="162"/>
    </row>
    <row r="17" spans="2:10" ht="15">
      <c r="B17" s="53"/>
      <c r="C17" s="53"/>
      <c r="D17" s="53"/>
      <c r="E17" s="53"/>
      <c r="F17" s="53"/>
      <c r="G17" s="53"/>
      <c r="H17" s="53"/>
      <c r="I17" s="53"/>
      <c r="J17" s="53"/>
    </row>
    <row r="18" spans="1:2" ht="15.75" customHeight="1">
      <c r="A18" s="49">
        <v>2</v>
      </c>
      <c r="B18" s="49" t="s">
        <v>145</v>
      </c>
    </row>
    <row r="19" ht="15">
      <c r="A19" s="49" t="s">
        <v>15</v>
      </c>
    </row>
    <row r="20" ht="14.25" customHeight="1">
      <c r="B20" s="7" t="s">
        <v>221</v>
      </c>
    </row>
    <row r="22" spans="1:2" ht="15">
      <c r="A22" s="49">
        <v>3</v>
      </c>
      <c r="B22" s="49" t="s">
        <v>146</v>
      </c>
    </row>
    <row r="23" ht="15">
      <c r="A23" s="49" t="s">
        <v>15</v>
      </c>
    </row>
    <row r="24" ht="15">
      <c r="B24" s="7" t="s">
        <v>112</v>
      </c>
    </row>
    <row r="26" spans="1:2" ht="15">
      <c r="A26" s="49">
        <v>4</v>
      </c>
      <c r="B26" s="49" t="s">
        <v>147</v>
      </c>
    </row>
    <row r="28" ht="15">
      <c r="B28" s="7" t="s">
        <v>131</v>
      </c>
    </row>
    <row r="30" spans="1:2" ht="15">
      <c r="A30" s="49">
        <v>5</v>
      </c>
      <c r="B30" s="49" t="s">
        <v>148</v>
      </c>
    </row>
    <row r="32" spans="1:12" ht="15">
      <c r="A32" s="7"/>
      <c r="B32" s="162" t="s">
        <v>169</v>
      </c>
      <c r="C32" s="162"/>
      <c r="D32" s="162"/>
      <c r="E32" s="162"/>
      <c r="F32" s="162"/>
      <c r="G32" s="162"/>
      <c r="H32" s="162"/>
      <c r="I32" s="162"/>
      <c r="J32" s="162"/>
      <c r="K32" s="53"/>
      <c r="L32" s="68"/>
    </row>
    <row r="33" spans="1:12" ht="15">
      <c r="A33" s="53"/>
      <c r="B33" s="162"/>
      <c r="C33" s="162"/>
      <c r="D33" s="162"/>
      <c r="E33" s="162"/>
      <c r="F33" s="162"/>
      <c r="G33" s="162"/>
      <c r="H33" s="162"/>
      <c r="I33" s="162"/>
      <c r="J33" s="162"/>
      <c r="K33" s="53"/>
      <c r="L33" s="68"/>
    </row>
    <row r="34" spans="1:12" ht="15">
      <c r="A34" s="53"/>
      <c r="B34" s="68"/>
      <c r="C34" s="68"/>
      <c r="D34" s="68"/>
      <c r="E34" s="68"/>
      <c r="F34" s="68"/>
      <c r="G34" s="68"/>
      <c r="H34" s="68"/>
      <c r="I34" s="68"/>
      <c r="J34" s="68"/>
      <c r="K34" s="53"/>
      <c r="L34" s="68"/>
    </row>
    <row r="35" spans="1:2" ht="15">
      <c r="A35" s="49">
        <v>6</v>
      </c>
      <c r="B35" s="49" t="s">
        <v>149</v>
      </c>
    </row>
    <row r="36" spans="2:19" ht="15">
      <c r="B36" s="163" t="s">
        <v>259</v>
      </c>
      <c r="C36" s="163"/>
      <c r="D36" s="163"/>
      <c r="E36" s="163"/>
      <c r="F36" s="163"/>
      <c r="G36" s="163"/>
      <c r="H36" s="163"/>
      <c r="I36" s="163"/>
      <c r="J36" s="163"/>
      <c r="K36" s="70"/>
      <c r="L36" s="70"/>
      <c r="M36" s="70"/>
      <c r="N36" s="70"/>
      <c r="O36" s="70"/>
      <c r="P36" s="70"/>
      <c r="Q36" s="70"/>
      <c r="R36" s="70"/>
      <c r="S36" s="70"/>
    </row>
    <row r="37" spans="2:19" ht="15">
      <c r="B37" s="163"/>
      <c r="C37" s="163"/>
      <c r="D37" s="163"/>
      <c r="E37" s="163"/>
      <c r="F37" s="163"/>
      <c r="G37" s="163"/>
      <c r="H37" s="163"/>
      <c r="I37" s="163"/>
      <c r="J37" s="163"/>
      <c r="K37" s="70"/>
      <c r="L37" s="70"/>
      <c r="M37" s="70"/>
      <c r="N37" s="70"/>
      <c r="O37" s="70"/>
      <c r="P37" s="70"/>
      <c r="Q37" s="70"/>
      <c r="R37" s="70"/>
      <c r="S37" s="70"/>
    </row>
    <row r="38" spans="2:19" ht="15">
      <c r="B38" s="163"/>
      <c r="C38" s="163"/>
      <c r="D38" s="163"/>
      <c r="E38" s="163"/>
      <c r="F38" s="163"/>
      <c r="G38" s="163"/>
      <c r="H38" s="163"/>
      <c r="I38" s="163"/>
      <c r="J38" s="163"/>
      <c r="K38" s="70"/>
      <c r="L38" s="70"/>
      <c r="M38" s="70"/>
      <c r="N38" s="70"/>
      <c r="O38" s="70"/>
      <c r="P38" s="70"/>
      <c r="Q38" s="70"/>
      <c r="R38" s="70"/>
      <c r="S38" s="70"/>
    </row>
    <row r="39" spans="2:19" ht="7.5" customHeight="1">
      <c r="B39" s="69"/>
      <c r="C39" s="69"/>
      <c r="D39" s="69"/>
      <c r="E39" s="69"/>
      <c r="F39" s="69"/>
      <c r="G39" s="69"/>
      <c r="H39" s="69"/>
      <c r="I39" s="69"/>
      <c r="J39" s="69"/>
      <c r="K39" s="70"/>
      <c r="L39" s="70"/>
      <c r="M39" s="70"/>
      <c r="N39" s="70"/>
      <c r="O39" s="70"/>
      <c r="P39" s="70"/>
      <c r="Q39" s="70"/>
      <c r="R39" s="70"/>
      <c r="S39" s="70"/>
    </row>
    <row r="40" spans="1:19" ht="15">
      <c r="A40" s="63"/>
      <c r="B40" s="178" t="s">
        <v>279</v>
      </c>
      <c r="C40" s="162"/>
      <c r="D40" s="162"/>
      <c r="E40" s="162"/>
      <c r="F40" s="162"/>
      <c r="G40" s="162"/>
      <c r="H40" s="162"/>
      <c r="I40" s="162"/>
      <c r="J40" s="162"/>
      <c r="K40" s="53"/>
      <c r="L40" s="53"/>
      <c r="M40" s="53"/>
      <c r="N40" s="53"/>
      <c r="O40" s="53"/>
      <c r="P40" s="53"/>
      <c r="Q40" s="53"/>
      <c r="R40" s="53"/>
      <c r="S40" s="53"/>
    </row>
    <row r="41" spans="1:19" ht="15">
      <c r="A41" s="63"/>
      <c r="B41" s="162"/>
      <c r="C41" s="162"/>
      <c r="D41" s="162"/>
      <c r="E41" s="162"/>
      <c r="F41" s="162"/>
      <c r="G41" s="162"/>
      <c r="H41" s="162"/>
      <c r="I41" s="162"/>
      <c r="J41" s="162"/>
      <c r="K41" s="53"/>
      <c r="L41" s="53"/>
      <c r="M41" s="53"/>
      <c r="N41" s="53"/>
      <c r="O41" s="53"/>
      <c r="P41" s="53"/>
      <c r="Q41" s="53"/>
      <c r="R41" s="53"/>
      <c r="S41" s="53"/>
    </row>
    <row r="42" spans="1:19" ht="15">
      <c r="A42" s="63"/>
      <c r="B42" s="162"/>
      <c r="C42" s="162"/>
      <c r="D42" s="162"/>
      <c r="E42" s="162"/>
      <c r="F42" s="162"/>
      <c r="G42" s="162"/>
      <c r="H42" s="162"/>
      <c r="I42" s="162"/>
      <c r="J42" s="162"/>
      <c r="K42" s="53"/>
      <c r="L42" s="53"/>
      <c r="M42" s="53"/>
      <c r="N42" s="53"/>
      <c r="O42" s="53"/>
      <c r="P42" s="53"/>
      <c r="Q42" s="53"/>
      <c r="R42" s="53"/>
      <c r="S42" s="53"/>
    </row>
    <row r="43" spans="1:19" ht="7.5" customHeight="1">
      <c r="A43" s="63"/>
      <c r="B43" s="53"/>
      <c r="C43" s="53"/>
      <c r="D43" s="53"/>
      <c r="E43" s="53"/>
      <c r="F43" s="53"/>
      <c r="G43" s="53"/>
      <c r="H43" s="53"/>
      <c r="I43" s="53"/>
      <c r="J43" s="53"/>
      <c r="K43" s="53"/>
      <c r="L43" s="53"/>
      <c r="M43" s="53"/>
      <c r="N43" s="53"/>
      <c r="O43" s="53"/>
      <c r="P43" s="53"/>
      <c r="Q43" s="53"/>
      <c r="R43" s="53"/>
      <c r="S43" s="53"/>
    </row>
    <row r="44" spans="1:19" ht="15">
      <c r="A44" s="63"/>
      <c r="B44" s="176" t="s">
        <v>280</v>
      </c>
      <c r="C44" s="163"/>
      <c r="D44" s="163"/>
      <c r="E44" s="163"/>
      <c r="F44" s="163"/>
      <c r="G44" s="163"/>
      <c r="H44" s="163"/>
      <c r="I44" s="163"/>
      <c r="J44" s="163"/>
      <c r="K44" s="53"/>
      <c r="L44" s="53"/>
      <c r="M44" s="53"/>
      <c r="N44" s="53"/>
      <c r="O44" s="53"/>
      <c r="P44" s="53"/>
      <c r="Q44" s="53"/>
      <c r="R44" s="53"/>
      <c r="S44" s="53"/>
    </row>
    <row r="45" spans="1:19" ht="15">
      <c r="A45" s="63"/>
      <c r="B45" s="163"/>
      <c r="C45" s="163"/>
      <c r="D45" s="163"/>
      <c r="E45" s="163"/>
      <c r="F45" s="163"/>
      <c r="G45" s="163"/>
      <c r="H45" s="163"/>
      <c r="I45" s="163"/>
      <c r="J45" s="163"/>
      <c r="K45" s="53"/>
      <c r="L45" s="53"/>
      <c r="M45" s="53"/>
      <c r="N45" s="53"/>
      <c r="O45" s="53"/>
      <c r="P45" s="53"/>
      <c r="Q45" s="53"/>
      <c r="R45" s="53"/>
      <c r="S45" s="53"/>
    </row>
    <row r="46" spans="1:13" ht="15">
      <c r="A46" s="63"/>
      <c r="B46" s="163"/>
      <c r="C46" s="163"/>
      <c r="D46" s="163"/>
      <c r="E46" s="163"/>
      <c r="F46" s="163"/>
      <c r="G46" s="163"/>
      <c r="H46" s="163"/>
      <c r="I46" s="163"/>
      <c r="J46" s="163"/>
      <c r="K46" s="85"/>
      <c r="L46" s="82"/>
      <c r="M46" s="68"/>
    </row>
    <row r="47" spans="1:13" ht="7.5" customHeight="1">
      <c r="A47" s="63"/>
      <c r="B47" s="69"/>
      <c r="C47" s="69"/>
      <c r="D47" s="69"/>
      <c r="E47" s="69"/>
      <c r="F47" s="69"/>
      <c r="G47" s="69"/>
      <c r="H47" s="69"/>
      <c r="I47" s="69"/>
      <c r="J47" s="69"/>
      <c r="K47" s="85"/>
      <c r="L47" s="82"/>
      <c r="M47" s="68"/>
    </row>
    <row r="48" spans="1:13" ht="15">
      <c r="A48" s="63"/>
      <c r="B48" s="179" t="s">
        <v>281</v>
      </c>
      <c r="C48" s="159"/>
      <c r="D48" s="159"/>
      <c r="E48" s="159"/>
      <c r="F48" s="159"/>
      <c r="G48" s="159"/>
      <c r="H48" s="159"/>
      <c r="I48" s="159"/>
      <c r="J48" s="159"/>
      <c r="K48" s="85"/>
      <c r="L48" s="69"/>
      <c r="M48" s="69"/>
    </row>
    <row r="49" spans="1:13" ht="15">
      <c r="A49" s="63"/>
      <c r="B49" s="159"/>
      <c r="C49" s="159"/>
      <c r="D49" s="159"/>
      <c r="E49" s="159"/>
      <c r="F49" s="159"/>
      <c r="G49" s="159"/>
      <c r="H49" s="159"/>
      <c r="I49" s="159"/>
      <c r="J49" s="159"/>
      <c r="K49" s="85"/>
      <c r="L49" s="69"/>
      <c r="M49" s="69"/>
    </row>
    <row r="50" spans="2:13" ht="15">
      <c r="B50" s="159"/>
      <c r="C50" s="159"/>
      <c r="D50" s="159"/>
      <c r="E50" s="159"/>
      <c r="F50" s="159"/>
      <c r="G50" s="159"/>
      <c r="H50" s="159"/>
      <c r="I50" s="159"/>
      <c r="J50" s="159"/>
      <c r="L50" s="69"/>
      <c r="M50" s="69"/>
    </row>
    <row r="51" spans="2:10" ht="12.75" customHeight="1">
      <c r="B51" s="159"/>
      <c r="C51" s="159"/>
      <c r="D51" s="159"/>
      <c r="E51" s="159"/>
      <c r="F51" s="159"/>
      <c r="G51" s="159"/>
      <c r="H51" s="159"/>
      <c r="I51" s="159"/>
      <c r="J51" s="159"/>
    </row>
    <row r="52" spans="2:10" ht="7.5" customHeight="1">
      <c r="B52" s="107"/>
      <c r="C52" s="107"/>
      <c r="D52" s="107"/>
      <c r="E52" s="107"/>
      <c r="F52" s="107"/>
      <c r="G52" s="107"/>
      <c r="H52" s="107"/>
      <c r="I52" s="107"/>
      <c r="J52" s="107"/>
    </row>
    <row r="53" spans="2:10" ht="15" customHeight="1">
      <c r="B53" s="162" t="s">
        <v>240</v>
      </c>
      <c r="C53" s="162"/>
      <c r="D53" s="162"/>
      <c r="E53" s="162"/>
      <c r="F53" s="162"/>
      <c r="G53" s="162"/>
      <c r="H53" s="162"/>
      <c r="I53" s="162"/>
      <c r="J53" s="162"/>
    </row>
    <row r="54" spans="2:10" ht="15" customHeight="1">
      <c r="B54" s="162"/>
      <c r="C54" s="162"/>
      <c r="D54" s="162"/>
      <c r="E54" s="162"/>
      <c r="F54" s="162"/>
      <c r="G54" s="162"/>
      <c r="H54" s="162"/>
      <c r="I54" s="162"/>
      <c r="J54" s="162"/>
    </row>
    <row r="55" ht="12.75" customHeight="1"/>
    <row r="56" spans="1:2" ht="15">
      <c r="A56" s="49">
        <v>7</v>
      </c>
      <c r="B56" s="49" t="s">
        <v>150</v>
      </c>
    </row>
    <row r="57" ht="9.75" customHeight="1"/>
    <row r="58" ht="15">
      <c r="B58" s="7" t="s">
        <v>132</v>
      </c>
    </row>
    <row r="59" ht="15" customHeight="1"/>
    <row r="60" ht="15" customHeight="1"/>
    <row r="61" ht="15" customHeight="1"/>
    <row r="62" ht="15" customHeight="1">
      <c r="J62" s="130" t="s">
        <v>233</v>
      </c>
    </row>
    <row r="63" ht="15" customHeight="1"/>
    <row r="64" ht="15" customHeight="1"/>
    <row r="65" ht="15" customHeight="1"/>
    <row r="66" ht="15" customHeight="1"/>
    <row r="67" spans="1:2" ht="15">
      <c r="A67" s="49">
        <v>8</v>
      </c>
      <c r="B67" s="49" t="s">
        <v>151</v>
      </c>
    </row>
    <row r="68" ht="9.75" customHeight="1">
      <c r="B68" s="49"/>
    </row>
    <row r="69" spans="2:11" ht="15" customHeight="1">
      <c r="B69" s="1"/>
      <c r="C69" s="2"/>
      <c r="D69" s="98"/>
      <c r="E69" s="98" t="s">
        <v>176</v>
      </c>
      <c r="F69" s="164"/>
      <c r="G69" s="164"/>
      <c r="H69" s="98"/>
      <c r="I69" s="98"/>
      <c r="J69" s="98"/>
      <c r="K69" s="94"/>
    </row>
    <row r="70" spans="2:11" ht="15" customHeight="1">
      <c r="B70" s="1"/>
      <c r="C70" s="2"/>
      <c r="D70" s="98" t="s">
        <v>170</v>
      </c>
      <c r="E70" s="98" t="s">
        <v>177</v>
      </c>
      <c r="F70" s="99"/>
      <c r="G70" s="100"/>
      <c r="H70" s="99"/>
      <c r="I70" s="99"/>
      <c r="J70" s="99"/>
      <c r="K70" s="94"/>
    </row>
    <row r="71" spans="2:12" ht="15.75" customHeight="1">
      <c r="B71" s="1"/>
      <c r="C71" s="2"/>
      <c r="D71" s="98" t="s">
        <v>171</v>
      </c>
      <c r="E71" s="98" t="s">
        <v>178</v>
      </c>
      <c r="F71" s="99"/>
      <c r="G71" s="99" t="s">
        <v>187</v>
      </c>
      <c r="H71" s="99"/>
      <c r="I71" s="99"/>
      <c r="J71" s="99"/>
      <c r="K71" s="94"/>
      <c r="L71" s="49"/>
    </row>
    <row r="72" spans="2:16" ht="15">
      <c r="B72" s="1"/>
      <c r="C72" s="2"/>
      <c r="D72" s="98" t="s">
        <v>172</v>
      </c>
      <c r="E72" s="98" t="s">
        <v>179</v>
      </c>
      <c r="F72" s="101" t="s">
        <v>183</v>
      </c>
      <c r="G72" s="99" t="s">
        <v>188</v>
      </c>
      <c r="H72" s="102"/>
      <c r="I72" s="102"/>
      <c r="J72" s="102"/>
      <c r="K72" s="97"/>
      <c r="O72" s="32"/>
      <c r="P72" s="32"/>
    </row>
    <row r="73" spans="2:16" ht="15">
      <c r="B73" s="1"/>
      <c r="C73" s="2"/>
      <c r="D73" s="98" t="s">
        <v>173</v>
      </c>
      <c r="E73" s="98" t="s">
        <v>180</v>
      </c>
      <c r="F73" s="99" t="s">
        <v>184</v>
      </c>
      <c r="G73" s="101" t="s">
        <v>189</v>
      </c>
      <c r="H73" s="99"/>
      <c r="I73" s="99"/>
      <c r="J73" s="99"/>
      <c r="K73" s="97"/>
      <c r="O73" s="32"/>
      <c r="P73" s="32"/>
    </row>
    <row r="74" spans="2:16" ht="15">
      <c r="B74" s="1"/>
      <c r="C74" s="2"/>
      <c r="D74" s="98" t="s">
        <v>174</v>
      </c>
      <c r="E74" s="98" t="s">
        <v>182</v>
      </c>
      <c r="F74" s="103" t="s">
        <v>185</v>
      </c>
      <c r="G74" s="99" t="s">
        <v>190</v>
      </c>
      <c r="H74" s="103"/>
      <c r="I74" s="103"/>
      <c r="J74" s="99" t="s">
        <v>197</v>
      </c>
      <c r="O74" s="32"/>
      <c r="P74" s="32"/>
    </row>
    <row r="75" spans="2:16" ht="15">
      <c r="B75" s="1"/>
      <c r="C75" s="2"/>
      <c r="D75" s="98" t="s">
        <v>175</v>
      </c>
      <c r="E75" s="98" t="s">
        <v>181</v>
      </c>
      <c r="F75" s="103" t="s">
        <v>186</v>
      </c>
      <c r="G75" s="103" t="s">
        <v>191</v>
      </c>
      <c r="H75" s="103" t="s">
        <v>129</v>
      </c>
      <c r="I75" s="103" t="s">
        <v>192</v>
      </c>
      <c r="J75" s="101" t="s">
        <v>100</v>
      </c>
      <c r="O75" s="32"/>
      <c r="P75" s="77"/>
    </row>
    <row r="76" spans="2:16" ht="15">
      <c r="B76" s="1"/>
      <c r="C76" s="1"/>
      <c r="D76" s="94" t="s">
        <v>136</v>
      </c>
      <c r="E76" s="94" t="s">
        <v>136</v>
      </c>
      <c r="F76" s="94" t="s">
        <v>136</v>
      </c>
      <c r="G76" s="94" t="s">
        <v>136</v>
      </c>
      <c r="H76" s="94" t="s">
        <v>136</v>
      </c>
      <c r="I76" s="94" t="s">
        <v>136</v>
      </c>
      <c r="J76" s="95" t="s">
        <v>136</v>
      </c>
      <c r="O76" s="32"/>
      <c r="P76" s="32"/>
    </row>
    <row r="77" spans="2:10" ht="15.75" customHeight="1">
      <c r="B77" s="1" t="s">
        <v>193</v>
      </c>
      <c r="C77" s="1"/>
      <c r="D77" s="1"/>
      <c r="E77" s="1"/>
      <c r="F77" s="8"/>
      <c r="G77" s="8"/>
      <c r="H77" s="8"/>
      <c r="I77" s="8"/>
      <c r="J77" s="1"/>
    </row>
    <row r="78" spans="2:10" ht="14.25" customHeight="1">
      <c r="B78" s="91" t="s">
        <v>241</v>
      </c>
      <c r="C78" s="1"/>
      <c r="D78" s="1"/>
      <c r="E78" s="1"/>
      <c r="F78" s="8"/>
      <c r="G78" s="8"/>
      <c r="H78" s="8"/>
      <c r="I78" s="8"/>
      <c r="J78" s="8"/>
    </row>
    <row r="79" spans="2:10" ht="15">
      <c r="B79" s="1"/>
      <c r="C79" s="1"/>
      <c r="D79" s="1"/>
      <c r="E79" s="1"/>
      <c r="F79" s="8"/>
      <c r="G79" s="8"/>
      <c r="H79" s="8"/>
      <c r="I79" s="8"/>
      <c r="J79" s="8"/>
    </row>
    <row r="80" spans="2:10" ht="15">
      <c r="B80" s="4" t="s">
        <v>194</v>
      </c>
      <c r="C80" s="1"/>
      <c r="D80" s="1"/>
      <c r="E80" s="1"/>
      <c r="F80" s="8"/>
      <c r="G80" s="8"/>
      <c r="H80" s="8"/>
      <c r="I80" s="8"/>
      <c r="J80" s="8"/>
    </row>
    <row r="81" spans="2:10" ht="15">
      <c r="B81" s="96" t="s">
        <v>195</v>
      </c>
      <c r="C81" s="1"/>
      <c r="D81" s="114">
        <v>93937</v>
      </c>
      <c r="E81" s="8">
        <v>0</v>
      </c>
      <c r="F81" s="17">
        <v>11257</v>
      </c>
      <c r="G81" s="17">
        <v>1398</v>
      </c>
      <c r="H81" s="17">
        <v>0</v>
      </c>
      <c r="I81" s="17">
        <v>-1705</v>
      </c>
      <c r="J81" s="8">
        <f>SUM(D81:I81)</f>
        <v>104887</v>
      </c>
    </row>
    <row r="82" spans="2:10" ht="19.5" customHeight="1">
      <c r="B82" s="96" t="s">
        <v>196</v>
      </c>
      <c r="C82" s="1"/>
      <c r="D82" s="114">
        <v>67703</v>
      </c>
      <c r="E82" s="8">
        <v>2007</v>
      </c>
      <c r="F82" s="8">
        <v>507</v>
      </c>
      <c r="G82" s="17">
        <v>2199</v>
      </c>
      <c r="H82" s="17">
        <v>100</v>
      </c>
      <c r="I82" s="17">
        <v>-72516</v>
      </c>
      <c r="J82" s="8">
        <f>SUM(D82:I82)</f>
        <v>0</v>
      </c>
    </row>
    <row r="83" spans="2:10" ht="14.25" customHeight="1">
      <c r="B83" s="1"/>
      <c r="C83" s="1"/>
      <c r="D83" s="8"/>
      <c r="E83" s="8"/>
      <c r="F83" s="8"/>
      <c r="G83" s="8"/>
      <c r="H83" s="8"/>
      <c r="I83" s="8"/>
      <c r="J83" s="8"/>
    </row>
    <row r="84" spans="2:10" ht="14.25" customHeight="1">
      <c r="B84" s="96" t="s">
        <v>198</v>
      </c>
      <c r="C84" s="1"/>
      <c r="D84" s="92">
        <f aca="true" t="shared" si="0" ref="D84:J84">SUM(D81:D83)</f>
        <v>161640</v>
      </c>
      <c r="E84" s="92">
        <f t="shared" si="0"/>
        <v>2007</v>
      </c>
      <c r="F84" s="92">
        <f t="shared" si="0"/>
        <v>11764</v>
      </c>
      <c r="G84" s="92">
        <f t="shared" si="0"/>
        <v>3597</v>
      </c>
      <c r="H84" s="92">
        <f t="shared" si="0"/>
        <v>100</v>
      </c>
      <c r="I84" s="92">
        <f t="shared" si="0"/>
        <v>-74221</v>
      </c>
      <c r="J84" s="92">
        <f t="shared" si="0"/>
        <v>104887</v>
      </c>
    </row>
    <row r="85" spans="2:10" ht="14.25" customHeight="1">
      <c r="B85" s="96"/>
      <c r="C85" s="1"/>
      <c r="D85" s="17"/>
      <c r="E85" s="17"/>
      <c r="F85" s="17"/>
      <c r="G85" s="17"/>
      <c r="H85" s="17"/>
      <c r="I85" s="17"/>
      <c r="J85" s="17"/>
    </row>
    <row r="86" spans="2:10" ht="14.25" customHeight="1">
      <c r="B86" s="4" t="s">
        <v>202</v>
      </c>
      <c r="C86" s="1"/>
      <c r="D86" s="8"/>
      <c r="E86" s="8"/>
      <c r="F86" s="8"/>
      <c r="G86" s="17"/>
      <c r="H86" s="17"/>
      <c r="I86" s="17"/>
      <c r="J86" s="17"/>
    </row>
    <row r="87" spans="2:12" ht="15">
      <c r="B87" s="96" t="s">
        <v>199</v>
      </c>
      <c r="C87" s="1"/>
      <c r="D87" s="8">
        <v>5108</v>
      </c>
      <c r="E87" s="8">
        <v>-206</v>
      </c>
      <c r="F87" s="8">
        <v>1601</v>
      </c>
      <c r="G87" s="8">
        <v>-480</v>
      </c>
      <c r="H87" s="8">
        <v>1544</v>
      </c>
      <c r="I87" s="17">
        <v>-4387</v>
      </c>
      <c r="J87" s="114">
        <f>SUM(D87:I87)</f>
        <v>3180</v>
      </c>
      <c r="L87" s="65"/>
    </row>
    <row r="88" spans="2:12" ht="15">
      <c r="B88" s="96" t="s">
        <v>29</v>
      </c>
      <c r="C88" s="1"/>
      <c r="D88" s="8">
        <v>-1162</v>
      </c>
      <c r="E88" s="8">
        <v>0</v>
      </c>
      <c r="F88" s="8">
        <v>-249</v>
      </c>
      <c r="G88" s="8">
        <v>0</v>
      </c>
      <c r="H88" s="8"/>
      <c r="I88" s="17">
        <v>267</v>
      </c>
      <c r="J88" s="114">
        <f>SUM(D88:I88)</f>
        <v>-1144</v>
      </c>
      <c r="L88" s="65"/>
    </row>
    <row r="89" spans="2:12" ht="15">
      <c r="B89" s="96"/>
      <c r="D89" s="9"/>
      <c r="E89" s="9"/>
      <c r="F89" s="9"/>
      <c r="G89" s="9"/>
      <c r="H89" s="9"/>
      <c r="I89" s="26"/>
      <c r="J89" s="26"/>
      <c r="L89" s="65"/>
    </row>
    <row r="90" spans="2:12" ht="15">
      <c r="B90" s="96" t="s">
        <v>200</v>
      </c>
      <c r="D90" s="92">
        <f aca="true" t="shared" si="1" ref="D90:J90">SUM(D87:D89)</f>
        <v>3946</v>
      </c>
      <c r="E90" s="92">
        <f t="shared" si="1"/>
        <v>-206</v>
      </c>
      <c r="F90" s="92">
        <f t="shared" si="1"/>
        <v>1352</v>
      </c>
      <c r="G90" s="92">
        <f t="shared" si="1"/>
        <v>-480</v>
      </c>
      <c r="H90" s="92">
        <f t="shared" si="1"/>
        <v>1544</v>
      </c>
      <c r="I90" s="92">
        <f t="shared" si="1"/>
        <v>-4120</v>
      </c>
      <c r="J90" s="92">
        <f t="shared" si="1"/>
        <v>2036</v>
      </c>
      <c r="L90" s="65"/>
    </row>
    <row r="91" spans="4:12" ht="15">
      <c r="D91" s="9"/>
      <c r="E91" s="9"/>
      <c r="F91" s="9"/>
      <c r="G91" s="9"/>
      <c r="H91" s="9"/>
      <c r="I91" s="9"/>
      <c r="J91" s="26"/>
      <c r="K91" s="26"/>
      <c r="L91" s="65"/>
    </row>
    <row r="92" spans="10:12" ht="15">
      <c r="J92" s="26"/>
      <c r="K92" s="26"/>
      <c r="L92" s="65"/>
    </row>
    <row r="93" spans="1:2" ht="15">
      <c r="A93" s="49">
        <v>9</v>
      </c>
      <c r="B93" s="49" t="s">
        <v>152</v>
      </c>
    </row>
    <row r="95" spans="2:13" ht="15">
      <c r="B95" s="162" t="s">
        <v>110</v>
      </c>
      <c r="C95" s="162"/>
      <c r="D95" s="162"/>
      <c r="E95" s="162"/>
      <c r="F95" s="162"/>
      <c r="G95" s="162"/>
      <c r="H95" s="162"/>
      <c r="I95" s="162"/>
      <c r="J95" s="162"/>
      <c r="K95" s="53"/>
      <c r="L95" s="68"/>
      <c r="M95" s="68"/>
    </row>
    <row r="96" spans="2:13" ht="15">
      <c r="B96" s="162"/>
      <c r="C96" s="162"/>
      <c r="D96" s="162"/>
      <c r="E96" s="162"/>
      <c r="F96" s="162"/>
      <c r="G96" s="162"/>
      <c r="H96" s="162"/>
      <c r="I96" s="162"/>
      <c r="J96" s="162"/>
      <c r="K96" s="53"/>
      <c r="L96" s="68"/>
      <c r="M96" s="68"/>
    </row>
    <row r="98" spans="1:2" ht="15">
      <c r="A98" s="49">
        <v>10</v>
      </c>
      <c r="B98" s="49" t="s">
        <v>153</v>
      </c>
    </row>
    <row r="100" spans="2:12" ht="15" customHeight="1">
      <c r="B100" s="53" t="s">
        <v>260</v>
      </c>
      <c r="C100" s="53"/>
      <c r="D100" s="53"/>
      <c r="E100" s="53"/>
      <c r="F100" s="53"/>
      <c r="G100" s="53"/>
      <c r="H100" s="53"/>
      <c r="I100" s="53"/>
      <c r="J100" s="53"/>
      <c r="K100" s="53"/>
      <c r="L100" s="68"/>
    </row>
    <row r="101" spans="2:12" ht="15" customHeight="1">
      <c r="B101" s="53"/>
      <c r="C101" s="53"/>
      <c r="D101" s="53"/>
      <c r="E101" s="53"/>
      <c r="F101" s="53"/>
      <c r="G101" s="53"/>
      <c r="H101" s="53"/>
      <c r="I101" s="53"/>
      <c r="J101" s="53"/>
      <c r="K101" s="53"/>
      <c r="L101" s="68"/>
    </row>
    <row r="102" spans="1:12" ht="15" customHeight="1">
      <c r="A102" s="49">
        <v>11</v>
      </c>
      <c r="B102" s="49" t="s">
        <v>154</v>
      </c>
      <c r="L102" s="68"/>
    </row>
    <row r="103" spans="2:12" ht="15" customHeight="1">
      <c r="B103" s="49"/>
      <c r="L103" s="68"/>
    </row>
    <row r="104" spans="2:12" ht="15" customHeight="1">
      <c r="B104" s="7" t="s">
        <v>242</v>
      </c>
      <c r="L104" s="68"/>
    </row>
    <row r="105" ht="15" customHeight="1">
      <c r="L105" s="68"/>
    </row>
    <row r="106" spans="1:12" ht="15" customHeight="1">
      <c r="A106" s="63"/>
      <c r="B106" s="176" t="s">
        <v>282</v>
      </c>
      <c r="C106" s="163"/>
      <c r="D106" s="163"/>
      <c r="E106" s="163"/>
      <c r="F106" s="163"/>
      <c r="G106" s="163"/>
      <c r="H106" s="163"/>
      <c r="I106" s="163"/>
      <c r="J106" s="163"/>
      <c r="K106" s="89"/>
      <c r="L106" s="68"/>
    </row>
    <row r="107" spans="2:12" ht="15" customHeight="1">
      <c r="B107" s="163"/>
      <c r="C107" s="163"/>
      <c r="D107" s="163"/>
      <c r="E107" s="163"/>
      <c r="F107" s="163"/>
      <c r="G107" s="163"/>
      <c r="H107" s="163"/>
      <c r="I107" s="163"/>
      <c r="J107" s="163"/>
      <c r="K107" s="89"/>
      <c r="L107" s="68"/>
    </row>
    <row r="108" spans="2:12" ht="9.75" customHeight="1">
      <c r="B108" s="163"/>
      <c r="C108" s="163"/>
      <c r="D108" s="163"/>
      <c r="E108" s="163"/>
      <c r="F108" s="163"/>
      <c r="G108" s="163"/>
      <c r="H108" s="163"/>
      <c r="I108" s="163"/>
      <c r="J108" s="163"/>
      <c r="K108" s="89"/>
      <c r="L108" s="68"/>
    </row>
    <row r="109" spans="2:12" ht="6.75" customHeight="1">
      <c r="B109" s="163"/>
      <c r="C109" s="163"/>
      <c r="D109" s="163"/>
      <c r="E109" s="163"/>
      <c r="F109" s="163"/>
      <c r="G109" s="163"/>
      <c r="H109" s="163"/>
      <c r="I109" s="163"/>
      <c r="J109" s="163"/>
      <c r="K109" s="89"/>
      <c r="L109" s="68"/>
    </row>
    <row r="110" spans="2:12" ht="10.5" customHeight="1">
      <c r="B110" s="70"/>
      <c r="C110" s="70"/>
      <c r="D110" s="70"/>
      <c r="E110" s="70"/>
      <c r="F110" s="70"/>
      <c r="G110" s="70"/>
      <c r="H110" s="70"/>
      <c r="I110" s="70"/>
      <c r="J110" s="70"/>
      <c r="K110" s="89"/>
      <c r="L110" s="68"/>
    </row>
    <row r="111" spans="2:12" ht="15" customHeight="1">
      <c r="B111" s="163" t="s">
        <v>206</v>
      </c>
      <c r="C111" s="163"/>
      <c r="D111" s="163"/>
      <c r="E111" s="163"/>
      <c r="F111" s="163"/>
      <c r="G111" s="163"/>
      <c r="H111" s="163"/>
      <c r="I111" s="163"/>
      <c r="J111" s="163"/>
      <c r="K111" s="69"/>
      <c r="L111" s="68"/>
    </row>
    <row r="112" spans="2:12" ht="15" customHeight="1">
      <c r="B112" s="163"/>
      <c r="C112" s="163"/>
      <c r="D112" s="163"/>
      <c r="E112" s="163"/>
      <c r="F112" s="163"/>
      <c r="G112" s="163"/>
      <c r="H112" s="163"/>
      <c r="I112" s="163"/>
      <c r="J112" s="163"/>
      <c r="K112" s="69"/>
      <c r="L112" s="68"/>
    </row>
    <row r="113" spans="2:12" ht="15" customHeight="1">
      <c r="B113" s="163"/>
      <c r="C113" s="163"/>
      <c r="D113" s="163"/>
      <c r="E113" s="163"/>
      <c r="F113" s="163"/>
      <c r="G113" s="163"/>
      <c r="H113" s="163"/>
      <c r="I113" s="163"/>
      <c r="J113" s="163"/>
      <c r="K113" s="69"/>
      <c r="L113" s="68"/>
    </row>
    <row r="114" spans="2:12" ht="14.25" customHeight="1">
      <c r="B114" s="70"/>
      <c r="C114" s="89"/>
      <c r="D114" s="89"/>
      <c r="E114" s="89"/>
      <c r="F114" s="89"/>
      <c r="G114" s="89"/>
      <c r="H114" s="89"/>
      <c r="I114" s="89"/>
      <c r="J114" s="89"/>
      <c r="K114" s="69"/>
      <c r="L114" s="68"/>
    </row>
    <row r="115" spans="1:12" ht="15" customHeight="1">
      <c r="A115" s="63"/>
      <c r="B115" s="176" t="s">
        <v>283</v>
      </c>
      <c r="C115" s="163"/>
      <c r="D115" s="163"/>
      <c r="E115" s="163"/>
      <c r="F115" s="163"/>
      <c r="G115" s="163"/>
      <c r="H115" s="163"/>
      <c r="I115" s="163"/>
      <c r="J115" s="163"/>
      <c r="K115" s="89"/>
      <c r="L115" s="68"/>
    </row>
    <row r="116" spans="2:12" ht="15" customHeight="1">
      <c r="B116" s="163"/>
      <c r="C116" s="163"/>
      <c r="D116" s="163"/>
      <c r="E116" s="163"/>
      <c r="F116" s="163"/>
      <c r="G116" s="163"/>
      <c r="H116" s="163"/>
      <c r="I116" s="163"/>
      <c r="J116" s="163"/>
      <c r="K116" s="89"/>
      <c r="L116" s="68"/>
    </row>
    <row r="117" spans="2:12" ht="15" customHeight="1">
      <c r="B117" s="163"/>
      <c r="C117" s="163"/>
      <c r="D117" s="163"/>
      <c r="E117" s="163"/>
      <c r="F117" s="163"/>
      <c r="G117" s="163"/>
      <c r="H117" s="163"/>
      <c r="I117" s="163"/>
      <c r="J117" s="163"/>
      <c r="K117" s="89"/>
      <c r="L117" s="68"/>
    </row>
    <row r="118" spans="2:12" ht="14.25" customHeight="1">
      <c r="B118" s="163"/>
      <c r="C118" s="163"/>
      <c r="D118" s="163"/>
      <c r="E118" s="163"/>
      <c r="F118" s="163"/>
      <c r="G118" s="163"/>
      <c r="H118" s="163"/>
      <c r="I118" s="163"/>
      <c r="J118" s="163"/>
      <c r="K118" s="89"/>
      <c r="L118" s="68"/>
    </row>
    <row r="119" spans="2:12" ht="6.75" customHeight="1">
      <c r="B119" s="70"/>
      <c r="C119" s="70"/>
      <c r="D119" s="70"/>
      <c r="E119" s="70"/>
      <c r="F119" s="70"/>
      <c r="G119" s="70"/>
      <c r="H119" s="70"/>
      <c r="I119" s="70"/>
      <c r="J119" s="70"/>
      <c r="K119" s="81"/>
      <c r="L119" s="68"/>
    </row>
    <row r="120" spans="2:12" ht="15" customHeight="1">
      <c r="B120" s="163" t="s">
        <v>156</v>
      </c>
      <c r="C120" s="163"/>
      <c r="D120" s="163"/>
      <c r="E120" s="163"/>
      <c r="F120" s="163"/>
      <c r="G120" s="163"/>
      <c r="H120" s="163"/>
      <c r="I120" s="163"/>
      <c r="J120" s="163"/>
      <c r="K120" s="69"/>
      <c r="L120" s="68"/>
    </row>
    <row r="121" spans="2:12" ht="15" customHeight="1">
      <c r="B121" s="163"/>
      <c r="C121" s="163"/>
      <c r="D121" s="163"/>
      <c r="E121" s="163"/>
      <c r="F121" s="163"/>
      <c r="G121" s="163"/>
      <c r="H121" s="163"/>
      <c r="I121" s="163"/>
      <c r="J121" s="163"/>
      <c r="K121" s="69"/>
      <c r="L121" s="68"/>
    </row>
    <row r="122" spans="2:12" ht="15" customHeight="1">
      <c r="B122" s="69"/>
      <c r="C122" s="69"/>
      <c r="D122" s="69"/>
      <c r="E122" s="69"/>
      <c r="F122" s="69"/>
      <c r="G122" s="69"/>
      <c r="H122" s="69"/>
      <c r="I122" s="69"/>
      <c r="J122" s="69"/>
      <c r="K122" s="69"/>
      <c r="L122" s="68"/>
    </row>
    <row r="123" spans="2:12" ht="28.5" customHeight="1">
      <c r="B123" s="69"/>
      <c r="C123" s="69"/>
      <c r="D123" s="69"/>
      <c r="E123" s="69"/>
      <c r="F123" s="69"/>
      <c r="G123" s="69"/>
      <c r="H123" s="69"/>
      <c r="I123" s="69"/>
      <c r="J123" s="131" t="s">
        <v>227</v>
      </c>
      <c r="K123" s="69"/>
      <c r="L123" s="68"/>
    </row>
    <row r="124" spans="1:12" ht="15" customHeight="1">
      <c r="A124" s="49">
        <v>11</v>
      </c>
      <c r="B124" s="49" t="s">
        <v>217</v>
      </c>
      <c r="C124" s="69"/>
      <c r="D124" s="69"/>
      <c r="E124" s="69"/>
      <c r="F124" s="69"/>
      <c r="G124" s="69"/>
      <c r="H124" s="69"/>
      <c r="I124" s="69"/>
      <c r="J124" s="69"/>
      <c r="K124" s="69"/>
      <c r="L124" s="68"/>
    </row>
    <row r="125" spans="2:12" ht="15" customHeight="1">
      <c r="B125" s="49"/>
      <c r="C125" s="69"/>
      <c r="D125" s="69"/>
      <c r="E125" s="69"/>
      <c r="F125" s="69"/>
      <c r="G125" s="69"/>
      <c r="H125" s="69"/>
      <c r="I125" s="69"/>
      <c r="J125" s="69"/>
      <c r="K125" s="69"/>
      <c r="L125" s="68"/>
    </row>
    <row r="126" spans="1:12" ht="15" customHeight="1">
      <c r="A126" s="7"/>
      <c r="B126" s="180" t="s">
        <v>284</v>
      </c>
      <c r="C126" s="166"/>
      <c r="D126" s="166"/>
      <c r="E126" s="166"/>
      <c r="F126" s="166"/>
      <c r="G126" s="166"/>
      <c r="H126" s="166"/>
      <c r="I126" s="166"/>
      <c r="J126" s="166"/>
      <c r="K126" s="69"/>
      <c r="L126" s="68"/>
    </row>
    <row r="127" spans="2:12" ht="15" customHeight="1">
      <c r="B127" s="166"/>
      <c r="C127" s="166"/>
      <c r="D127" s="166"/>
      <c r="E127" s="166"/>
      <c r="F127" s="166"/>
      <c r="G127" s="166"/>
      <c r="H127" s="166"/>
      <c r="I127" s="166"/>
      <c r="J127" s="166"/>
      <c r="K127" s="69"/>
      <c r="L127" s="68"/>
    </row>
    <row r="128" spans="2:12" ht="15" customHeight="1">
      <c r="B128" s="166"/>
      <c r="C128" s="166"/>
      <c r="D128" s="166"/>
      <c r="E128" s="166"/>
      <c r="F128" s="166"/>
      <c r="G128" s="166"/>
      <c r="H128" s="166"/>
      <c r="I128" s="166"/>
      <c r="J128" s="166"/>
      <c r="K128" s="69"/>
      <c r="L128" s="68"/>
    </row>
    <row r="129" spans="2:12" ht="15" customHeight="1">
      <c r="B129" s="166"/>
      <c r="C129" s="166"/>
      <c r="D129" s="166"/>
      <c r="E129" s="166"/>
      <c r="F129" s="166"/>
      <c r="G129" s="166"/>
      <c r="H129" s="166"/>
      <c r="I129" s="166"/>
      <c r="J129" s="166"/>
      <c r="K129" s="69"/>
      <c r="L129" s="68"/>
    </row>
    <row r="130" spans="2:12" ht="15" customHeight="1">
      <c r="B130" s="109"/>
      <c r="C130" s="109"/>
      <c r="D130" s="109"/>
      <c r="E130" s="109"/>
      <c r="F130" s="109"/>
      <c r="G130" s="109"/>
      <c r="H130" s="109"/>
      <c r="I130" s="109"/>
      <c r="J130" s="109"/>
      <c r="K130" s="69"/>
      <c r="L130" s="68"/>
    </row>
    <row r="131" spans="2:12" ht="15" customHeight="1">
      <c r="B131" s="166" t="s">
        <v>222</v>
      </c>
      <c r="C131" s="166"/>
      <c r="D131" s="166"/>
      <c r="E131" s="166"/>
      <c r="F131" s="166"/>
      <c r="G131" s="166"/>
      <c r="H131" s="166"/>
      <c r="I131" s="166"/>
      <c r="J131" s="166"/>
      <c r="K131" s="69"/>
      <c r="L131" s="68"/>
    </row>
    <row r="132" spans="2:12" ht="15" customHeight="1">
      <c r="B132" s="166"/>
      <c r="C132" s="166"/>
      <c r="D132" s="166"/>
      <c r="E132" s="166"/>
      <c r="F132" s="166"/>
      <c r="G132" s="166"/>
      <c r="H132" s="166"/>
      <c r="I132" s="166"/>
      <c r="J132" s="166"/>
      <c r="K132" s="69"/>
      <c r="L132" s="68"/>
    </row>
    <row r="133" spans="2:12" ht="15" customHeight="1">
      <c r="B133" s="166"/>
      <c r="C133" s="166"/>
      <c r="D133" s="166"/>
      <c r="E133" s="166"/>
      <c r="F133" s="166"/>
      <c r="G133" s="166"/>
      <c r="H133" s="166"/>
      <c r="I133" s="166"/>
      <c r="J133" s="166"/>
      <c r="K133" s="69"/>
      <c r="L133" s="68"/>
    </row>
    <row r="134" spans="2:12" ht="15" customHeight="1">
      <c r="B134" s="132"/>
      <c r="C134" s="132"/>
      <c r="D134" s="132"/>
      <c r="E134" s="132"/>
      <c r="F134" s="132"/>
      <c r="G134" s="132"/>
      <c r="H134" s="132"/>
      <c r="I134" s="132"/>
      <c r="J134" s="132"/>
      <c r="K134" s="69"/>
      <c r="L134" s="68"/>
    </row>
    <row r="135" spans="1:12" ht="15" customHeight="1">
      <c r="A135" s="7"/>
      <c r="B135" s="181" t="s">
        <v>285</v>
      </c>
      <c r="C135" s="167"/>
      <c r="D135" s="167"/>
      <c r="E135" s="167"/>
      <c r="F135" s="167"/>
      <c r="G135" s="167"/>
      <c r="H135" s="167"/>
      <c r="I135" s="167"/>
      <c r="J135" s="167"/>
      <c r="K135" s="69"/>
      <c r="L135" s="68"/>
    </row>
    <row r="136" spans="2:12" ht="15" customHeight="1">
      <c r="B136" s="167"/>
      <c r="C136" s="167"/>
      <c r="D136" s="167"/>
      <c r="E136" s="167"/>
      <c r="F136" s="167"/>
      <c r="G136" s="167"/>
      <c r="H136" s="167"/>
      <c r="I136" s="167"/>
      <c r="J136" s="167"/>
      <c r="K136" s="69"/>
      <c r="L136" s="68"/>
    </row>
    <row r="137" spans="2:12" ht="15" customHeight="1">
      <c r="B137" s="167"/>
      <c r="C137" s="167"/>
      <c r="D137" s="167"/>
      <c r="E137" s="167"/>
      <c r="F137" s="167"/>
      <c r="G137" s="167"/>
      <c r="H137" s="167"/>
      <c r="I137" s="167"/>
      <c r="J137" s="167"/>
      <c r="K137" s="69"/>
      <c r="L137" s="68"/>
    </row>
    <row r="138" spans="2:12" ht="15" customHeight="1">
      <c r="B138" s="167"/>
      <c r="C138" s="167"/>
      <c r="D138" s="167"/>
      <c r="E138" s="167"/>
      <c r="F138" s="167"/>
      <c r="G138" s="167"/>
      <c r="H138" s="167"/>
      <c r="I138" s="167"/>
      <c r="J138" s="167"/>
      <c r="K138" s="69"/>
      <c r="L138" s="68"/>
    </row>
    <row r="139" spans="2:12" ht="7.5" customHeight="1">
      <c r="B139" s="110"/>
      <c r="C139" s="110"/>
      <c r="D139" s="110"/>
      <c r="E139" s="110"/>
      <c r="F139" s="110"/>
      <c r="G139" s="110"/>
      <c r="H139" s="110"/>
      <c r="I139" s="110"/>
      <c r="J139" s="110"/>
      <c r="K139" s="69"/>
      <c r="L139" s="68"/>
    </row>
    <row r="140" spans="2:12" ht="15" customHeight="1">
      <c r="B140" s="110" t="s">
        <v>250</v>
      </c>
      <c r="C140" s="110"/>
      <c r="D140" s="110"/>
      <c r="E140" s="110"/>
      <c r="F140" s="110"/>
      <c r="G140" s="110"/>
      <c r="H140" s="110"/>
      <c r="I140" s="110"/>
      <c r="J140" s="110"/>
      <c r="K140" s="69"/>
      <c r="L140" s="68"/>
    </row>
    <row r="141" spans="2:12" ht="15" customHeight="1">
      <c r="B141" s="110"/>
      <c r="C141" s="110"/>
      <c r="D141" s="110"/>
      <c r="E141" s="110"/>
      <c r="F141" s="110"/>
      <c r="G141" s="110"/>
      <c r="H141" s="110"/>
      <c r="I141" s="110"/>
      <c r="J141" s="110"/>
      <c r="K141" s="69"/>
      <c r="L141" s="68"/>
    </row>
    <row r="142" spans="1:12" ht="15.75" customHeight="1">
      <c r="A142" s="49">
        <v>12</v>
      </c>
      <c r="B142" s="49" t="s">
        <v>158</v>
      </c>
      <c r="C142" s="49"/>
      <c r="L142" s="68"/>
    </row>
    <row r="143" ht="15" customHeight="1">
      <c r="L143" s="68"/>
    </row>
    <row r="144" spans="2:12" ht="15" customHeight="1">
      <c r="B144" s="169" t="s">
        <v>0</v>
      </c>
      <c r="C144" s="169"/>
      <c r="D144" s="169"/>
      <c r="E144" s="169"/>
      <c r="F144" s="169"/>
      <c r="G144" s="169"/>
      <c r="H144" s="169"/>
      <c r="I144" s="169"/>
      <c r="J144" s="169"/>
      <c r="K144" s="85"/>
      <c r="L144" s="68"/>
    </row>
    <row r="145" spans="2:12" ht="15" customHeight="1">
      <c r="B145" s="169"/>
      <c r="C145" s="169"/>
      <c r="D145" s="169"/>
      <c r="E145" s="169"/>
      <c r="F145" s="169"/>
      <c r="G145" s="169"/>
      <c r="H145" s="169"/>
      <c r="I145" s="169"/>
      <c r="J145" s="169"/>
      <c r="K145" s="85"/>
      <c r="L145" s="53"/>
    </row>
    <row r="146" spans="2:12" ht="15" customHeight="1">
      <c r="B146" s="104"/>
      <c r="C146" s="104"/>
      <c r="D146" s="104"/>
      <c r="E146" s="104"/>
      <c r="F146" s="104"/>
      <c r="G146" s="104"/>
      <c r="H146" s="104"/>
      <c r="I146" s="104"/>
      <c r="J146" s="104"/>
      <c r="K146" s="85"/>
      <c r="L146" s="53"/>
    </row>
    <row r="147" spans="2:12" ht="15" customHeight="1">
      <c r="B147" s="104"/>
      <c r="C147" s="104"/>
      <c r="D147" s="104"/>
      <c r="E147" s="104"/>
      <c r="F147" s="104"/>
      <c r="G147" s="125" t="s">
        <v>14</v>
      </c>
      <c r="H147" s="104"/>
      <c r="I147" s="104"/>
      <c r="J147" s="104"/>
      <c r="K147" s="85"/>
      <c r="L147" s="53"/>
    </row>
    <row r="148" spans="2:12" ht="15" customHeight="1">
      <c r="B148" s="115" t="s">
        <v>215</v>
      </c>
      <c r="C148" s="104"/>
      <c r="D148" s="104"/>
      <c r="E148" s="104"/>
      <c r="F148" s="104"/>
      <c r="G148" s="117">
        <v>99280</v>
      </c>
      <c r="H148" s="104"/>
      <c r="I148" s="104"/>
      <c r="J148" s="104"/>
      <c r="K148" s="85"/>
      <c r="L148" s="53"/>
    </row>
    <row r="149" spans="2:12" ht="15" customHeight="1">
      <c r="B149" s="115" t="s">
        <v>216</v>
      </c>
      <c r="C149" s="104"/>
      <c r="D149" s="104"/>
      <c r="E149" s="104"/>
      <c r="F149" s="104"/>
      <c r="G149" s="126">
        <v>14527</v>
      </c>
      <c r="H149" s="104"/>
      <c r="I149" s="104"/>
      <c r="J149" s="104"/>
      <c r="K149" s="85"/>
      <c r="L149" s="53"/>
    </row>
    <row r="150" spans="2:12" ht="15" customHeight="1">
      <c r="B150" s="104"/>
      <c r="C150" s="104"/>
      <c r="D150" s="104"/>
      <c r="E150" s="104"/>
      <c r="F150" s="104"/>
      <c r="G150" s="104"/>
      <c r="H150" s="104"/>
      <c r="I150" s="104"/>
      <c r="J150" s="104"/>
      <c r="K150" s="85"/>
      <c r="L150" s="53"/>
    </row>
    <row r="151" spans="2:12" ht="15" customHeight="1" thickBot="1">
      <c r="B151" s="115" t="s">
        <v>243</v>
      </c>
      <c r="C151" s="104"/>
      <c r="D151" s="104"/>
      <c r="E151" s="104"/>
      <c r="F151" s="104"/>
      <c r="G151" s="127">
        <f>SUM(G148:G150)</f>
        <v>113807</v>
      </c>
      <c r="H151" s="104"/>
      <c r="I151" s="104"/>
      <c r="J151" s="104"/>
      <c r="K151" s="85"/>
      <c r="L151" s="53"/>
    </row>
    <row r="152" spans="2:12" ht="15" customHeight="1" thickTop="1">
      <c r="B152" s="104"/>
      <c r="C152" s="104"/>
      <c r="D152" s="104"/>
      <c r="E152" s="104"/>
      <c r="F152" s="104"/>
      <c r="G152" s="104"/>
      <c r="H152" s="104"/>
      <c r="I152" s="104"/>
      <c r="J152" s="104"/>
      <c r="K152" s="85"/>
      <c r="L152" s="53"/>
    </row>
    <row r="153" spans="1:11" ht="15">
      <c r="A153" s="49">
        <v>13</v>
      </c>
      <c r="B153" s="105" t="s">
        <v>159</v>
      </c>
      <c r="C153" s="106"/>
      <c r="D153" s="106"/>
      <c r="E153" s="106"/>
      <c r="F153" s="106"/>
      <c r="G153" s="106"/>
      <c r="H153" s="106"/>
      <c r="I153" s="106"/>
      <c r="J153" s="106"/>
      <c r="K153" s="68"/>
    </row>
    <row r="154" spans="2:13" ht="8.25" customHeight="1">
      <c r="B154" s="106"/>
      <c r="C154" s="106"/>
      <c r="D154" s="106"/>
      <c r="E154" s="106"/>
      <c r="F154" s="106"/>
      <c r="G154" s="106"/>
      <c r="H154" s="106"/>
      <c r="I154" s="106"/>
      <c r="J154" s="106"/>
      <c r="L154" s="81"/>
      <c r="M154" s="69"/>
    </row>
    <row r="155" spans="1:13" ht="16.5" customHeight="1">
      <c r="A155" s="75"/>
      <c r="B155" s="165" t="s">
        <v>255</v>
      </c>
      <c r="C155" s="165"/>
      <c r="D155" s="165"/>
      <c r="E155" s="165"/>
      <c r="F155" s="165"/>
      <c r="G155" s="165"/>
      <c r="H155" s="165"/>
      <c r="I155" s="165"/>
      <c r="J155" s="165"/>
      <c r="K155" s="53"/>
      <c r="L155" s="81"/>
      <c r="M155" s="69"/>
    </row>
    <row r="156" spans="1:13" ht="15" customHeight="1">
      <c r="A156" s="75"/>
      <c r="B156" s="165"/>
      <c r="C156" s="165"/>
      <c r="D156" s="165"/>
      <c r="E156" s="165"/>
      <c r="F156" s="165"/>
      <c r="G156" s="165"/>
      <c r="H156" s="165"/>
      <c r="I156" s="165"/>
      <c r="J156" s="165"/>
      <c r="K156" s="53"/>
      <c r="L156" s="81"/>
      <c r="M156" s="69"/>
    </row>
    <row r="157" spans="1:13" ht="15" customHeight="1">
      <c r="A157" s="75"/>
      <c r="B157" s="165"/>
      <c r="C157" s="165"/>
      <c r="D157" s="165"/>
      <c r="E157" s="165"/>
      <c r="F157" s="165"/>
      <c r="G157" s="165"/>
      <c r="H157" s="165"/>
      <c r="I157" s="165"/>
      <c r="J157" s="165"/>
      <c r="K157" s="53"/>
      <c r="L157" s="81"/>
      <c r="M157" s="69"/>
    </row>
    <row r="158" spans="1:13" ht="15" customHeight="1">
      <c r="A158" s="75"/>
      <c r="B158" s="165"/>
      <c r="C158" s="165"/>
      <c r="D158" s="165"/>
      <c r="E158" s="165"/>
      <c r="F158" s="165"/>
      <c r="G158" s="165"/>
      <c r="H158" s="165"/>
      <c r="I158" s="165"/>
      <c r="J158" s="165"/>
      <c r="K158" s="53"/>
      <c r="L158" s="81"/>
      <c r="M158" s="69"/>
    </row>
    <row r="159" spans="1:13" ht="15" customHeight="1">
      <c r="A159" s="75"/>
      <c r="B159" s="165"/>
      <c r="C159" s="165"/>
      <c r="D159" s="165"/>
      <c r="E159" s="165"/>
      <c r="F159" s="165"/>
      <c r="G159" s="165"/>
      <c r="H159" s="165"/>
      <c r="I159" s="165"/>
      <c r="J159" s="165"/>
      <c r="K159" s="53"/>
      <c r="L159" s="81"/>
      <c r="M159" s="69"/>
    </row>
    <row r="160" spans="1:13" ht="7.5" customHeight="1">
      <c r="A160" s="75"/>
      <c r="B160" s="124"/>
      <c r="C160" s="124"/>
      <c r="D160" s="124"/>
      <c r="E160" s="124"/>
      <c r="F160" s="124"/>
      <c r="G160" s="124"/>
      <c r="H160" s="124"/>
      <c r="I160" s="124"/>
      <c r="J160" s="124"/>
      <c r="K160" s="53"/>
      <c r="L160" s="81"/>
      <c r="M160" s="69"/>
    </row>
    <row r="161" spans="1:11" ht="15" customHeight="1">
      <c r="A161" s="75"/>
      <c r="B161" s="165" t="s">
        <v>261</v>
      </c>
      <c r="C161" s="165"/>
      <c r="D161" s="165"/>
      <c r="E161" s="165"/>
      <c r="F161" s="165"/>
      <c r="G161" s="165"/>
      <c r="H161" s="165"/>
      <c r="I161" s="165"/>
      <c r="J161" s="165"/>
      <c r="K161" s="75"/>
    </row>
    <row r="162" spans="1:11" ht="33" customHeight="1">
      <c r="A162" s="75"/>
      <c r="B162" s="165"/>
      <c r="C162" s="165"/>
      <c r="D162" s="165"/>
      <c r="E162" s="165"/>
      <c r="F162" s="165"/>
      <c r="G162" s="165"/>
      <c r="H162" s="165"/>
      <c r="I162" s="165"/>
      <c r="J162" s="165"/>
      <c r="K162" s="75"/>
    </row>
    <row r="163" spans="1:11" ht="15" customHeight="1">
      <c r="A163" s="75"/>
      <c r="B163" s="108"/>
      <c r="C163" s="108"/>
      <c r="D163" s="108"/>
      <c r="E163" s="108"/>
      <c r="F163" s="108"/>
      <c r="G163" s="108"/>
      <c r="H163" s="108"/>
      <c r="I163" s="108"/>
      <c r="J163" s="108"/>
      <c r="K163" s="75"/>
    </row>
    <row r="164" spans="1:10" ht="15">
      <c r="A164" s="49">
        <v>14</v>
      </c>
      <c r="B164" s="105" t="s">
        <v>160</v>
      </c>
      <c r="C164" s="105"/>
      <c r="D164" s="106"/>
      <c r="E164" s="106"/>
      <c r="F164" s="106"/>
      <c r="G164" s="106"/>
      <c r="H164" s="106"/>
      <c r="I164" s="106"/>
      <c r="J164" s="106"/>
    </row>
    <row r="165" spans="12:13" ht="7.5" customHeight="1">
      <c r="L165" s="69"/>
      <c r="M165" s="69"/>
    </row>
    <row r="166" spans="2:13" ht="15" customHeight="1">
      <c r="B166" s="165" t="s">
        <v>262</v>
      </c>
      <c r="C166" s="165"/>
      <c r="D166" s="165"/>
      <c r="E166" s="165"/>
      <c r="F166" s="165"/>
      <c r="G166" s="165"/>
      <c r="H166" s="165"/>
      <c r="I166" s="165"/>
      <c r="J166" s="165"/>
      <c r="K166" s="53"/>
      <c r="L166" s="69"/>
      <c r="M166" s="69"/>
    </row>
    <row r="167" spans="2:13" ht="15.75" customHeight="1">
      <c r="B167" s="165"/>
      <c r="C167" s="165"/>
      <c r="D167" s="165"/>
      <c r="E167" s="165"/>
      <c r="F167" s="165"/>
      <c r="G167" s="165"/>
      <c r="H167" s="165"/>
      <c r="I167" s="165"/>
      <c r="J167" s="165"/>
      <c r="K167" s="53"/>
      <c r="L167" s="69"/>
      <c r="M167" s="69"/>
    </row>
    <row r="168" spans="2:13" ht="16.5" customHeight="1">
      <c r="B168" s="165"/>
      <c r="C168" s="165"/>
      <c r="D168" s="165"/>
      <c r="E168" s="165"/>
      <c r="F168" s="165"/>
      <c r="G168" s="165"/>
      <c r="H168" s="165"/>
      <c r="I168" s="165"/>
      <c r="J168" s="165"/>
      <c r="K168" s="53"/>
      <c r="L168" s="69"/>
      <c r="M168" s="69"/>
    </row>
    <row r="169" spans="2:13" ht="16.5" customHeight="1">
      <c r="B169" s="165"/>
      <c r="C169" s="165"/>
      <c r="D169" s="165"/>
      <c r="E169" s="165"/>
      <c r="F169" s="165"/>
      <c r="G169" s="165"/>
      <c r="H169" s="165"/>
      <c r="I169" s="165"/>
      <c r="J169" s="165"/>
      <c r="K169" s="53"/>
      <c r="L169" s="69"/>
      <c r="M169" s="69"/>
    </row>
    <row r="170" spans="2:13" ht="7.5" customHeight="1">
      <c r="B170" s="124"/>
      <c r="C170" s="124"/>
      <c r="D170" s="124"/>
      <c r="E170" s="124"/>
      <c r="F170" s="124"/>
      <c r="G170" s="124"/>
      <c r="H170" s="124"/>
      <c r="I170" s="124"/>
      <c r="J170" s="124"/>
      <c r="K170" s="53"/>
      <c r="L170" s="69"/>
      <c r="M170" s="69"/>
    </row>
    <row r="171" spans="2:13" ht="16.5" customHeight="1">
      <c r="B171" s="158" t="s">
        <v>256</v>
      </c>
      <c r="C171" s="158"/>
      <c r="D171" s="158"/>
      <c r="E171" s="158"/>
      <c r="F171" s="158"/>
      <c r="G171" s="158"/>
      <c r="H171" s="158"/>
      <c r="I171" s="158"/>
      <c r="J171" s="158"/>
      <c r="K171" s="53"/>
      <c r="L171" s="69"/>
      <c r="M171" s="69"/>
    </row>
    <row r="172" spans="2:13" ht="16.5" customHeight="1">
      <c r="B172" s="158"/>
      <c r="C172" s="158"/>
      <c r="D172" s="158"/>
      <c r="E172" s="158"/>
      <c r="F172" s="158"/>
      <c r="G172" s="158"/>
      <c r="H172" s="158"/>
      <c r="I172" s="158"/>
      <c r="J172" s="158"/>
      <c r="K172" s="53"/>
      <c r="L172" s="69"/>
      <c r="M172" s="69"/>
    </row>
    <row r="173" spans="2:13" ht="16.5" customHeight="1">
      <c r="B173" s="149"/>
      <c r="C173" s="149"/>
      <c r="D173" s="149"/>
      <c r="E173" s="149"/>
      <c r="F173" s="149"/>
      <c r="G173" s="149"/>
      <c r="H173" s="149"/>
      <c r="I173" s="149"/>
      <c r="J173" s="149"/>
      <c r="K173" s="53"/>
      <c r="L173" s="69"/>
      <c r="M173" s="69"/>
    </row>
    <row r="174" spans="1:13" ht="18" customHeight="1">
      <c r="A174" s="49">
        <v>15</v>
      </c>
      <c r="B174" s="75" t="s">
        <v>201</v>
      </c>
      <c r="C174" s="53"/>
      <c r="D174" s="53"/>
      <c r="E174" s="53"/>
      <c r="F174" s="53"/>
      <c r="G174" s="53"/>
      <c r="H174" s="53"/>
      <c r="I174" s="53"/>
      <c r="J174" s="53"/>
      <c r="K174" s="53"/>
      <c r="L174" s="81"/>
      <c r="M174" s="69"/>
    </row>
    <row r="175" spans="2:13" ht="7.5" customHeight="1">
      <c r="B175" s="75"/>
      <c r="C175" s="53"/>
      <c r="D175" s="53"/>
      <c r="E175" s="53"/>
      <c r="F175" s="53"/>
      <c r="G175" s="53"/>
      <c r="H175" s="53"/>
      <c r="I175" s="53"/>
      <c r="J175" s="53"/>
      <c r="K175" s="53"/>
      <c r="L175" s="81"/>
      <c r="M175" s="69"/>
    </row>
    <row r="176" spans="2:13" ht="15" customHeight="1">
      <c r="B176" s="173" t="s">
        <v>251</v>
      </c>
      <c r="C176" s="173"/>
      <c r="D176" s="173"/>
      <c r="E176" s="173"/>
      <c r="F176" s="173"/>
      <c r="G176" s="173"/>
      <c r="H176" s="173"/>
      <c r="I176" s="173"/>
      <c r="J176" s="173"/>
      <c r="K176" s="53"/>
      <c r="L176" s="81"/>
      <c r="M176" s="69"/>
    </row>
    <row r="177" spans="2:13" ht="15" customHeight="1">
      <c r="B177" s="173"/>
      <c r="C177" s="173"/>
      <c r="D177" s="173"/>
      <c r="E177" s="173"/>
      <c r="F177" s="173"/>
      <c r="G177" s="173"/>
      <c r="H177" s="173"/>
      <c r="I177" s="173"/>
      <c r="J177" s="173"/>
      <c r="K177" s="53"/>
      <c r="L177" s="81"/>
      <c r="M177" s="69"/>
    </row>
    <row r="178" spans="2:13" ht="15" customHeight="1">
      <c r="B178" s="173"/>
      <c r="C178" s="173"/>
      <c r="D178" s="173"/>
      <c r="E178" s="173"/>
      <c r="F178" s="173"/>
      <c r="G178" s="173"/>
      <c r="H178" s="173"/>
      <c r="I178" s="173"/>
      <c r="J178" s="173"/>
      <c r="K178" s="53"/>
      <c r="L178" s="81"/>
      <c r="M178" s="69"/>
    </row>
    <row r="179" spans="2:13" ht="15" customHeight="1">
      <c r="B179" s="75"/>
      <c r="C179" s="53"/>
      <c r="D179" s="53"/>
      <c r="E179" s="53"/>
      <c r="F179" s="53"/>
      <c r="G179" s="53"/>
      <c r="H179" s="53"/>
      <c r="I179" s="53"/>
      <c r="J179" s="53"/>
      <c r="K179" s="53"/>
      <c r="L179" s="81"/>
      <c r="M179" s="69"/>
    </row>
    <row r="180" spans="1:13" ht="15" customHeight="1">
      <c r="A180" s="49">
        <v>16</v>
      </c>
      <c r="B180" s="49" t="s">
        <v>161</v>
      </c>
      <c r="C180" s="53"/>
      <c r="D180" s="53"/>
      <c r="E180" s="53"/>
      <c r="F180" s="53"/>
      <c r="G180" s="53"/>
      <c r="H180" s="53"/>
      <c r="I180" s="53"/>
      <c r="J180" s="53"/>
      <c r="K180" s="53"/>
      <c r="L180" s="81"/>
      <c r="M180" s="69"/>
    </row>
    <row r="181" spans="3:13" ht="7.5" customHeight="1">
      <c r="C181" s="53"/>
      <c r="D181" s="53"/>
      <c r="E181" s="53"/>
      <c r="F181" s="53"/>
      <c r="G181" s="53"/>
      <c r="H181" s="53"/>
      <c r="I181" s="53"/>
      <c r="J181" s="53"/>
      <c r="K181" s="53"/>
      <c r="L181" s="81"/>
      <c r="M181" s="69"/>
    </row>
    <row r="182" spans="2:13" ht="15" customHeight="1">
      <c r="B182" s="123" t="s">
        <v>111</v>
      </c>
      <c r="L182" s="70"/>
      <c r="M182" s="70"/>
    </row>
    <row r="183" spans="12:13" ht="15">
      <c r="L183" s="69"/>
      <c r="M183" s="69"/>
    </row>
    <row r="184" spans="10:13" ht="15">
      <c r="J184" s="128" t="s">
        <v>228</v>
      </c>
      <c r="L184" s="69"/>
      <c r="M184" s="69"/>
    </row>
    <row r="185" spans="12:13" ht="15">
      <c r="L185" s="69"/>
      <c r="M185" s="69"/>
    </row>
    <row r="186" spans="12:13" ht="15">
      <c r="L186" s="69"/>
      <c r="M186" s="69"/>
    </row>
    <row r="187" spans="12:13" ht="15">
      <c r="L187" s="69"/>
      <c r="M187" s="69"/>
    </row>
    <row r="188" spans="1:13" ht="15" customHeight="1">
      <c r="A188" s="49">
        <v>17</v>
      </c>
      <c r="B188" s="49" t="s">
        <v>29</v>
      </c>
      <c r="L188" s="86"/>
      <c r="M188" s="69"/>
    </row>
    <row r="189" spans="12:13" ht="15">
      <c r="L189" s="70"/>
      <c r="M189" s="70"/>
    </row>
    <row r="190" spans="2:13" ht="15">
      <c r="B190" s="7" t="s">
        <v>133</v>
      </c>
      <c r="L190" s="69"/>
      <c r="M190" s="69"/>
    </row>
    <row r="191" spans="7:8" ht="15" customHeight="1">
      <c r="G191" s="63" t="s">
        <v>163</v>
      </c>
      <c r="H191" s="63" t="s">
        <v>213</v>
      </c>
    </row>
    <row r="192" spans="7:13" ht="15">
      <c r="G192" s="63" t="s">
        <v>162</v>
      </c>
      <c r="H192" s="6" t="s">
        <v>212</v>
      </c>
      <c r="K192" s="6"/>
      <c r="L192" s="68"/>
      <c r="M192" s="68"/>
    </row>
    <row r="193" spans="7:13" ht="15">
      <c r="G193" s="63" t="s">
        <v>14</v>
      </c>
      <c r="H193" s="63" t="s">
        <v>139</v>
      </c>
      <c r="K193" s="6"/>
      <c r="L193" s="68"/>
      <c r="M193" s="68"/>
    </row>
    <row r="194" spans="2:13" ht="15">
      <c r="B194" s="7" t="s">
        <v>29</v>
      </c>
      <c r="L194" s="68"/>
      <c r="M194" s="68"/>
    </row>
    <row r="195" spans="2:13" ht="15">
      <c r="B195" s="51" t="s">
        <v>37</v>
      </c>
      <c r="G195" s="141">
        <v>186</v>
      </c>
      <c r="H195" s="153">
        <f>2266+59-309+101-844+186</f>
        <v>1459</v>
      </c>
      <c r="K195" s="9"/>
      <c r="L195" s="68"/>
      <c r="M195" s="68"/>
    </row>
    <row r="196" spans="2:13" ht="15">
      <c r="B196" s="51" t="s">
        <v>218</v>
      </c>
      <c r="G196" s="141">
        <v>0</v>
      </c>
      <c r="H196" s="141">
        <v>-101</v>
      </c>
      <c r="K196" s="26"/>
      <c r="L196" s="53"/>
      <c r="M196" s="68"/>
    </row>
    <row r="197" spans="2:13" ht="15">
      <c r="B197" s="7" t="s">
        <v>138</v>
      </c>
      <c r="G197" s="141">
        <f>424-186</f>
        <v>238</v>
      </c>
      <c r="H197" s="141">
        <f>-28-186</f>
        <v>-214</v>
      </c>
      <c r="K197" s="26"/>
      <c r="L197" s="53"/>
      <c r="M197" s="53"/>
    </row>
    <row r="198" spans="7:13" ht="7.5" customHeight="1">
      <c r="G198" s="144"/>
      <c r="H198" s="144"/>
      <c r="K198" s="26"/>
      <c r="L198" s="53"/>
      <c r="M198" s="53"/>
    </row>
    <row r="199" spans="7:11" ht="15.75" thickBot="1">
      <c r="G199" s="154">
        <f>SUM(G195:G198)</f>
        <v>424</v>
      </c>
      <c r="H199" s="154">
        <f>SUM(H195:H197)</f>
        <v>1144</v>
      </c>
      <c r="K199" s="26"/>
    </row>
    <row r="200" spans="7:11" ht="15.75" thickTop="1">
      <c r="G200" s="26"/>
      <c r="H200" s="65"/>
      <c r="I200" s="65"/>
      <c r="J200" s="26"/>
      <c r="K200" s="26"/>
    </row>
    <row r="201" spans="2:11" ht="15">
      <c r="B201" s="162" t="s">
        <v>166</v>
      </c>
      <c r="C201" s="162"/>
      <c r="D201" s="162"/>
      <c r="E201" s="162"/>
      <c r="F201" s="162"/>
      <c r="G201" s="162"/>
      <c r="H201" s="162"/>
      <c r="I201" s="162"/>
      <c r="J201" s="162"/>
      <c r="K201" s="26"/>
    </row>
    <row r="202" spans="1:11" ht="15">
      <c r="A202" s="49" t="s">
        <v>15</v>
      </c>
      <c r="B202" s="162"/>
      <c r="C202" s="162"/>
      <c r="D202" s="162"/>
      <c r="E202" s="162"/>
      <c r="F202" s="162"/>
      <c r="G202" s="162"/>
      <c r="H202" s="162"/>
      <c r="I202" s="162"/>
      <c r="J202" s="162"/>
      <c r="K202" s="26"/>
    </row>
    <row r="203" spans="2:11" ht="15">
      <c r="B203" s="162"/>
      <c r="C203" s="162"/>
      <c r="D203" s="162"/>
      <c r="E203" s="162"/>
      <c r="F203" s="162"/>
      <c r="G203" s="162"/>
      <c r="H203" s="162"/>
      <c r="I203" s="162"/>
      <c r="J203" s="162"/>
      <c r="K203" s="26"/>
    </row>
    <row r="204" spans="7:11" ht="15">
      <c r="G204" s="26"/>
      <c r="J204" s="26"/>
      <c r="K204" s="26"/>
    </row>
    <row r="205" spans="1:11" ht="15">
      <c r="A205" s="49">
        <v>18</v>
      </c>
      <c r="B205" s="49" t="s">
        <v>164</v>
      </c>
      <c r="G205" s="26"/>
      <c r="J205" s="26"/>
      <c r="K205" s="26"/>
    </row>
    <row r="206" spans="2:11" ht="15">
      <c r="B206" s="49"/>
      <c r="G206" s="26"/>
      <c r="J206" s="26"/>
      <c r="K206" s="26"/>
    </row>
    <row r="207" spans="2:11" ht="15">
      <c r="B207" s="116" t="s">
        <v>203</v>
      </c>
      <c r="C207" s="116"/>
      <c r="D207" s="116"/>
      <c r="E207" s="116"/>
      <c r="F207" s="116"/>
      <c r="G207" s="116"/>
      <c r="H207" s="116"/>
      <c r="I207" s="116"/>
      <c r="J207" s="85"/>
      <c r="K207" s="85"/>
    </row>
    <row r="208" spans="2:11" ht="15">
      <c r="B208" s="85"/>
      <c r="C208" s="85"/>
      <c r="D208" s="85"/>
      <c r="E208" s="85"/>
      <c r="F208" s="85"/>
      <c r="G208" s="85"/>
      <c r="H208" s="85"/>
      <c r="I208" s="85"/>
      <c r="J208" s="85"/>
      <c r="K208" s="85"/>
    </row>
    <row r="209" spans="1:11" ht="15">
      <c r="A209" s="49">
        <v>19</v>
      </c>
      <c r="B209" s="49" t="s">
        <v>165</v>
      </c>
      <c r="G209" s="26"/>
      <c r="J209" s="26"/>
      <c r="K209" s="26"/>
    </row>
    <row r="210" spans="7:11" ht="15">
      <c r="G210" s="26"/>
      <c r="J210" s="26"/>
      <c r="K210" s="26"/>
    </row>
    <row r="211" spans="2:11" ht="15">
      <c r="B211" s="7" t="s">
        <v>113</v>
      </c>
      <c r="G211" s="26"/>
      <c r="J211" s="26"/>
      <c r="K211" s="26"/>
    </row>
    <row r="212" spans="7:11" ht="15">
      <c r="G212" s="26"/>
      <c r="J212" s="26"/>
      <c r="K212" s="26"/>
    </row>
    <row r="213" spans="2:11" ht="15" customHeight="1">
      <c r="B213" s="7" t="s">
        <v>244</v>
      </c>
      <c r="G213" s="26"/>
      <c r="J213" s="26"/>
      <c r="K213" s="26"/>
    </row>
    <row r="214" spans="7:11" ht="6.75" customHeight="1">
      <c r="G214" s="26"/>
      <c r="J214" s="26"/>
      <c r="K214" s="26"/>
    </row>
    <row r="215" spans="7:11" ht="12.75" customHeight="1">
      <c r="G215" s="83" t="s">
        <v>14</v>
      </c>
      <c r="J215" s="26"/>
      <c r="K215" s="26"/>
    </row>
    <row r="216" spans="2:11" ht="15" customHeight="1">
      <c r="B216" s="1" t="s">
        <v>106</v>
      </c>
      <c r="C216" s="1"/>
      <c r="D216" s="1"/>
      <c r="E216" s="1"/>
      <c r="F216" s="1"/>
      <c r="G216" s="114">
        <v>176</v>
      </c>
      <c r="J216" s="26"/>
      <c r="K216" s="26"/>
    </row>
    <row r="217" spans="2:11" ht="15" customHeight="1">
      <c r="B217" s="1" t="s">
        <v>107</v>
      </c>
      <c r="C217" s="1"/>
      <c r="D217" s="1"/>
      <c r="E217" s="1"/>
      <c r="F217" s="1"/>
      <c r="G217" s="114">
        <v>108</v>
      </c>
      <c r="J217" s="26"/>
      <c r="K217" s="26"/>
    </row>
    <row r="218" spans="2:10" ht="15" customHeight="1">
      <c r="B218" s="1" t="s">
        <v>108</v>
      </c>
      <c r="C218" s="1"/>
      <c r="D218" s="1"/>
      <c r="E218" s="1"/>
      <c r="F218" s="1"/>
      <c r="G218" s="114">
        <v>103</v>
      </c>
      <c r="J218" s="26"/>
    </row>
    <row r="219" spans="7:10" ht="15">
      <c r="G219" s="26"/>
      <c r="J219" s="26"/>
    </row>
    <row r="220" spans="1:13" ht="15">
      <c r="A220" s="49">
        <v>20</v>
      </c>
      <c r="B220" s="90" t="s">
        <v>167</v>
      </c>
      <c r="G220" s="26"/>
      <c r="J220" s="26"/>
      <c r="L220" s="82"/>
      <c r="M220" s="82"/>
    </row>
    <row r="221" spans="1:13" ht="15">
      <c r="A221" s="26"/>
      <c r="G221" s="26"/>
      <c r="J221" s="26"/>
      <c r="L221" s="82"/>
      <c r="M221" s="82"/>
    </row>
    <row r="222" spans="1:11" ht="14.25" customHeight="1">
      <c r="A222" s="63"/>
      <c r="B222" s="75" t="s">
        <v>275</v>
      </c>
      <c r="C222" s="85"/>
      <c r="D222" s="85"/>
      <c r="E222" s="85"/>
      <c r="F222" s="85"/>
      <c r="G222" s="85"/>
      <c r="H222" s="85"/>
      <c r="I222" s="85"/>
      <c r="J222" s="85"/>
      <c r="K222" s="85"/>
    </row>
    <row r="223" spans="2:11" ht="14.25" customHeight="1">
      <c r="B223" s="85"/>
      <c r="C223" s="85"/>
      <c r="D223" s="85"/>
      <c r="E223" s="85"/>
      <c r="F223" s="85"/>
      <c r="G223" s="85"/>
      <c r="H223" s="85"/>
      <c r="I223" s="85"/>
      <c r="J223" s="85"/>
      <c r="K223" s="85"/>
    </row>
    <row r="224" spans="1:11" ht="15" customHeight="1">
      <c r="A224" s="63" t="s">
        <v>15</v>
      </c>
      <c r="B224" s="178" t="s">
        <v>276</v>
      </c>
      <c r="C224" s="162"/>
      <c r="D224" s="162"/>
      <c r="E224" s="162"/>
      <c r="F224" s="162"/>
      <c r="G224" s="162"/>
      <c r="H224" s="162"/>
      <c r="I224" s="162"/>
      <c r="J224" s="162"/>
      <c r="K224" s="85"/>
    </row>
    <row r="225" spans="1:11" ht="15" customHeight="1">
      <c r="A225" s="63"/>
      <c r="B225" s="162"/>
      <c r="C225" s="162"/>
      <c r="D225" s="162"/>
      <c r="E225" s="162"/>
      <c r="F225" s="162"/>
      <c r="G225" s="162"/>
      <c r="H225" s="162"/>
      <c r="I225" s="162"/>
      <c r="J225" s="162"/>
      <c r="K225" s="85"/>
    </row>
    <row r="226" spans="1:11" ht="15" customHeight="1">
      <c r="A226" s="63"/>
      <c r="B226" s="162"/>
      <c r="C226" s="162"/>
      <c r="D226" s="162"/>
      <c r="E226" s="162"/>
      <c r="F226" s="162"/>
      <c r="G226" s="162"/>
      <c r="H226" s="162"/>
      <c r="I226" s="162"/>
      <c r="J226" s="162"/>
      <c r="K226" s="85"/>
    </row>
    <row r="227" spans="2:11" ht="15" customHeight="1">
      <c r="B227" s="162"/>
      <c r="C227" s="162"/>
      <c r="D227" s="162"/>
      <c r="E227" s="162"/>
      <c r="F227" s="162"/>
      <c r="G227" s="162"/>
      <c r="H227" s="162"/>
      <c r="I227" s="162"/>
      <c r="J227" s="162"/>
      <c r="K227" s="82"/>
    </row>
    <row r="228" spans="2:11" ht="15" customHeight="1">
      <c r="B228" s="53"/>
      <c r="C228" s="53"/>
      <c r="D228" s="53"/>
      <c r="E228" s="53"/>
      <c r="F228" s="53"/>
      <c r="G228" s="53"/>
      <c r="H228" s="53"/>
      <c r="I228" s="53"/>
      <c r="J228" s="53" t="s">
        <v>15</v>
      </c>
      <c r="K228" s="82"/>
    </row>
    <row r="229" spans="2:12" ht="15" customHeight="1">
      <c r="B229" s="178" t="s">
        <v>277</v>
      </c>
      <c r="C229" s="162"/>
      <c r="D229" s="162"/>
      <c r="E229" s="162"/>
      <c r="F229" s="162"/>
      <c r="G229" s="162"/>
      <c r="H229" s="162"/>
      <c r="I229" s="162"/>
      <c r="J229" s="162"/>
      <c r="K229" s="68"/>
      <c r="L229" s="82"/>
    </row>
    <row r="230" spans="2:12" ht="15" customHeight="1">
      <c r="B230" s="162"/>
      <c r="C230" s="162"/>
      <c r="D230" s="162"/>
      <c r="E230" s="162"/>
      <c r="F230" s="162"/>
      <c r="G230" s="162"/>
      <c r="H230" s="162"/>
      <c r="I230" s="162"/>
      <c r="J230" s="162"/>
      <c r="K230" s="68"/>
      <c r="L230" s="82"/>
    </row>
    <row r="231" spans="2:12" ht="15" customHeight="1">
      <c r="B231" s="162"/>
      <c r="C231" s="162"/>
      <c r="D231" s="162"/>
      <c r="E231" s="162"/>
      <c r="F231" s="162"/>
      <c r="G231" s="162"/>
      <c r="H231" s="162"/>
      <c r="I231" s="162"/>
      <c r="J231" s="162"/>
      <c r="K231" s="68"/>
      <c r="L231" s="82"/>
    </row>
    <row r="232" spans="2:12" ht="15" customHeight="1">
      <c r="B232" s="68"/>
      <c r="C232" s="68"/>
      <c r="D232" s="68"/>
      <c r="E232" s="68"/>
      <c r="F232" s="68"/>
      <c r="G232" s="68"/>
      <c r="H232" s="68"/>
      <c r="I232" s="68"/>
      <c r="J232" s="68"/>
      <c r="K232" s="68"/>
      <c r="L232" s="82"/>
    </row>
    <row r="233" spans="1:12" ht="15" customHeight="1">
      <c r="A233" s="7"/>
      <c r="B233" s="176" t="s">
        <v>278</v>
      </c>
      <c r="C233" s="163"/>
      <c r="D233" s="163"/>
      <c r="E233" s="163"/>
      <c r="F233" s="163"/>
      <c r="G233" s="163"/>
      <c r="H233" s="163"/>
      <c r="I233" s="163"/>
      <c r="J233" s="163"/>
      <c r="K233" s="68"/>
      <c r="L233" s="82"/>
    </row>
    <row r="234" spans="2:12" ht="15" customHeight="1">
      <c r="B234" s="163"/>
      <c r="C234" s="163"/>
      <c r="D234" s="163"/>
      <c r="E234" s="163"/>
      <c r="F234" s="163"/>
      <c r="G234" s="163"/>
      <c r="H234" s="163"/>
      <c r="I234" s="163"/>
      <c r="J234" s="163"/>
      <c r="K234" s="68"/>
      <c r="L234" s="82"/>
    </row>
    <row r="235" spans="2:12" ht="15" customHeight="1">
      <c r="B235" s="163"/>
      <c r="C235" s="163"/>
      <c r="D235" s="163"/>
      <c r="E235" s="163"/>
      <c r="F235" s="163"/>
      <c r="G235" s="163"/>
      <c r="H235" s="163"/>
      <c r="I235" s="163"/>
      <c r="J235" s="163"/>
      <c r="K235" s="68"/>
      <c r="L235" s="82"/>
    </row>
    <row r="236" spans="2:12" ht="15" customHeight="1">
      <c r="B236" s="163"/>
      <c r="C236" s="163"/>
      <c r="D236" s="163"/>
      <c r="E236" s="163"/>
      <c r="F236" s="163"/>
      <c r="G236" s="163"/>
      <c r="H236" s="163"/>
      <c r="I236" s="163"/>
      <c r="J236" s="163"/>
      <c r="K236" s="68"/>
      <c r="L236" s="82"/>
    </row>
    <row r="237" spans="2:12" ht="15" customHeight="1">
      <c r="B237" s="163"/>
      <c r="C237" s="163"/>
      <c r="D237" s="163"/>
      <c r="E237" s="163"/>
      <c r="F237" s="163"/>
      <c r="G237" s="163"/>
      <c r="H237" s="163"/>
      <c r="I237" s="163"/>
      <c r="J237" s="163"/>
      <c r="K237" s="68"/>
      <c r="L237" s="82"/>
    </row>
    <row r="238" spans="2:12" ht="15" customHeight="1">
      <c r="B238" s="163"/>
      <c r="C238" s="163"/>
      <c r="D238" s="163"/>
      <c r="E238" s="163"/>
      <c r="F238" s="163"/>
      <c r="G238" s="163"/>
      <c r="H238" s="163"/>
      <c r="I238" s="163"/>
      <c r="J238" s="163"/>
      <c r="K238" s="68"/>
      <c r="L238" s="82"/>
    </row>
    <row r="239" spans="2:12" ht="15" customHeight="1">
      <c r="B239" s="163"/>
      <c r="C239" s="163"/>
      <c r="D239" s="163"/>
      <c r="E239" s="163"/>
      <c r="F239" s="163"/>
      <c r="G239" s="163"/>
      <c r="H239" s="163"/>
      <c r="I239" s="163"/>
      <c r="J239" s="163"/>
      <c r="K239" s="68"/>
      <c r="L239" s="82"/>
    </row>
    <row r="240" spans="2:12" ht="15" customHeight="1">
      <c r="B240" s="68"/>
      <c r="C240" s="68"/>
      <c r="D240" s="68"/>
      <c r="E240" s="68"/>
      <c r="F240" s="68"/>
      <c r="G240" s="68"/>
      <c r="H240" s="68"/>
      <c r="I240" s="68"/>
      <c r="J240" s="128" t="s">
        <v>229</v>
      </c>
      <c r="K240" s="68"/>
      <c r="L240" s="82"/>
    </row>
    <row r="241" spans="1:12" ht="15" customHeight="1">
      <c r="A241" s="7"/>
      <c r="B241" s="70"/>
      <c r="C241" s="70"/>
      <c r="D241" s="70"/>
      <c r="E241" s="70"/>
      <c r="F241" s="70"/>
      <c r="G241" s="70"/>
      <c r="H241" s="70"/>
      <c r="I241" s="70"/>
      <c r="J241" s="70"/>
      <c r="K241" s="68"/>
      <c r="L241" s="82"/>
    </row>
    <row r="242" spans="1:12" ht="15" customHeight="1">
      <c r="A242" s="7"/>
      <c r="B242" s="70"/>
      <c r="C242" s="70"/>
      <c r="D242" s="70"/>
      <c r="E242" s="70"/>
      <c r="F242" s="70"/>
      <c r="G242" s="70"/>
      <c r="H242" s="70"/>
      <c r="I242" s="70"/>
      <c r="J242" s="70"/>
      <c r="K242" s="68"/>
      <c r="L242" s="82"/>
    </row>
    <row r="243" spans="1:12" ht="15" customHeight="1">
      <c r="A243" s="7"/>
      <c r="B243" s="70"/>
      <c r="C243" s="70"/>
      <c r="D243" s="70"/>
      <c r="E243" s="70"/>
      <c r="F243" s="70"/>
      <c r="G243" s="70"/>
      <c r="H243" s="70"/>
      <c r="I243" s="70"/>
      <c r="J243" s="70"/>
      <c r="K243" s="68"/>
      <c r="L243" s="82"/>
    </row>
    <row r="244" spans="1:12" ht="15" customHeight="1">
      <c r="A244" s="7"/>
      <c r="B244" s="70"/>
      <c r="C244" s="70"/>
      <c r="D244" s="70"/>
      <c r="E244" s="70"/>
      <c r="F244" s="70"/>
      <c r="G244" s="70"/>
      <c r="H244" s="70"/>
      <c r="I244" s="70"/>
      <c r="J244" s="70"/>
      <c r="K244" s="68"/>
      <c r="L244" s="82"/>
    </row>
    <row r="245" spans="1:12" ht="15" customHeight="1">
      <c r="A245" s="7"/>
      <c r="B245" s="70"/>
      <c r="C245" s="70"/>
      <c r="D245" s="70"/>
      <c r="E245" s="70"/>
      <c r="F245" s="70"/>
      <c r="G245" s="70"/>
      <c r="H245" s="70"/>
      <c r="I245" s="70"/>
      <c r="J245" s="70"/>
      <c r="K245" s="68"/>
      <c r="L245" s="82"/>
    </row>
    <row r="246" spans="1:12" ht="15" customHeight="1">
      <c r="A246" s="7"/>
      <c r="B246" s="70"/>
      <c r="C246" s="70"/>
      <c r="D246" s="70"/>
      <c r="E246" s="70"/>
      <c r="F246" s="70"/>
      <c r="G246" s="70"/>
      <c r="H246" s="70"/>
      <c r="I246" s="70"/>
      <c r="J246" s="70"/>
      <c r="K246" s="68"/>
      <c r="L246" s="82"/>
    </row>
    <row r="247" spans="2:12" ht="15" customHeight="1">
      <c r="B247" s="68"/>
      <c r="C247" s="68"/>
      <c r="D247" s="68"/>
      <c r="E247" s="68"/>
      <c r="F247" s="68"/>
      <c r="G247" s="68"/>
      <c r="H247" s="68"/>
      <c r="I247" s="68"/>
      <c r="J247" s="130"/>
      <c r="K247" s="68"/>
      <c r="L247" s="82"/>
    </row>
    <row r="248" spans="2:12" ht="15" customHeight="1">
      <c r="B248" s="68"/>
      <c r="C248" s="68"/>
      <c r="D248" s="68"/>
      <c r="E248" s="68"/>
      <c r="F248" s="68"/>
      <c r="G248" s="68"/>
      <c r="H248" s="68"/>
      <c r="I248" s="68"/>
      <c r="J248" s="68"/>
      <c r="K248" s="68"/>
      <c r="L248" s="82"/>
    </row>
    <row r="249" spans="1:12" ht="15" customHeight="1">
      <c r="A249" s="49">
        <v>21</v>
      </c>
      <c r="B249" s="49" t="s">
        <v>3</v>
      </c>
      <c r="L249" s="53"/>
    </row>
    <row r="250" ht="15" customHeight="1">
      <c r="L250" s="82"/>
    </row>
    <row r="251" spans="2:12" ht="15" customHeight="1">
      <c r="B251" s="7" t="s">
        <v>38</v>
      </c>
      <c r="L251" s="68"/>
    </row>
    <row r="252" ht="8.25" customHeight="1">
      <c r="L252" s="68"/>
    </row>
    <row r="253" spans="7:12" ht="17.25" customHeight="1">
      <c r="G253" s="59" t="s">
        <v>102</v>
      </c>
      <c r="H253" s="59" t="s">
        <v>103</v>
      </c>
      <c r="I253" s="59" t="s">
        <v>100</v>
      </c>
      <c r="L253" s="68"/>
    </row>
    <row r="254" spans="7:12" ht="17.25" customHeight="1">
      <c r="G254" s="6" t="s">
        <v>14</v>
      </c>
      <c r="H254" s="6" t="s">
        <v>14</v>
      </c>
      <c r="I254" s="6" t="s">
        <v>14</v>
      </c>
      <c r="L254" s="68"/>
    </row>
    <row r="255" spans="2:12" ht="19.5" customHeight="1">
      <c r="B255" s="7" t="s">
        <v>101</v>
      </c>
      <c r="G255" s="9">
        <v>7748</v>
      </c>
      <c r="H255" s="9">
        <v>21210</v>
      </c>
      <c r="I255" s="9">
        <f>SUM(G255:H255)</f>
        <v>28958</v>
      </c>
      <c r="J255" s="65"/>
      <c r="L255" s="68"/>
    </row>
    <row r="256" spans="9:12" ht="15" customHeight="1">
      <c r="I256" s="9"/>
      <c r="L256" s="68"/>
    </row>
    <row r="257" spans="2:12" ht="14.25" customHeight="1">
      <c r="B257" s="7" t="s">
        <v>104</v>
      </c>
      <c r="G257" s="9">
        <v>4734</v>
      </c>
      <c r="H257" s="9">
        <v>667</v>
      </c>
      <c r="I257" s="9">
        <f>SUM(G257:H257)</f>
        <v>5401</v>
      </c>
      <c r="J257" s="65"/>
      <c r="L257" s="82"/>
    </row>
    <row r="258" spans="9:12" ht="14.25" customHeight="1">
      <c r="I258" s="9"/>
      <c r="L258" s="82"/>
    </row>
    <row r="259" spans="2:12" ht="15">
      <c r="B259" s="10" t="s">
        <v>263</v>
      </c>
      <c r="G259" s="11">
        <v>0</v>
      </c>
      <c r="H259" s="9">
        <v>30077</v>
      </c>
      <c r="I259" s="9">
        <f>SUM(G259:H259)</f>
        <v>30077</v>
      </c>
      <c r="J259" s="65"/>
      <c r="L259" s="68"/>
    </row>
    <row r="260" spans="2:12" ht="15">
      <c r="B260" s="10"/>
      <c r="G260" s="11"/>
      <c r="H260" s="9"/>
      <c r="I260" s="9"/>
      <c r="J260" s="65"/>
      <c r="L260" s="68"/>
    </row>
    <row r="261" spans="2:12" ht="15">
      <c r="B261" s="10" t="s">
        <v>264</v>
      </c>
      <c r="G261" s="11">
        <v>0</v>
      </c>
      <c r="H261" s="9">
        <v>23770</v>
      </c>
      <c r="I261" s="9">
        <f>+G261+H261</f>
        <v>23770</v>
      </c>
      <c r="J261" s="65"/>
      <c r="L261" s="68"/>
    </row>
    <row r="262" ht="15">
      <c r="L262" s="68"/>
    </row>
    <row r="263" spans="7:12" ht="15.75" thickBot="1">
      <c r="G263" s="27">
        <f>SUM(G255:G262)</f>
        <v>12482</v>
      </c>
      <c r="H263" s="27">
        <f>SUM(H255:H262)</f>
        <v>75724</v>
      </c>
      <c r="I263" s="27">
        <f>SUM(I255:I262)</f>
        <v>88206</v>
      </c>
      <c r="L263" s="68"/>
    </row>
    <row r="264" spans="7:12" ht="14.25" customHeight="1" thickTop="1">
      <c r="G264" s="64"/>
      <c r="L264" s="85"/>
    </row>
    <row r="265" spans="1:7" ht="15">
      <c r="A265" s="49">
        <v>22</v>
      </c>
      <c r="B265" s="49" t="s">
        <v>4</v>
      </c>
      <c r="G265" s="26"/>
    </row>
    <row r="266" ht="15">
      <c r="G266" s="26"/>
    </row>
    <row r="267" spans="2:7" ht="15">
      <c r="B267" s="7" t="s">
        <v>135</v>
      </c>
      <c r="G267" s="26"/>
    </row>
    <row r="268" ht="15">
      <c r="G268" s="26"/>
    </row>
    <row r="269" spans="1:12" ht="13.5" customHeight="1">
      <c r="A269" s="49">
        <v>23</v>
      </c>
      <c r="B269" s="74" t="s">
        <v>5</v>
      </c>
      <c r="G269" s="26"/>
      <c r="L269" s="84"/>
    </row>
    <row r="270" spans="2:12" ht="15">
      <c r="B270" s="10"/>
      <c r="G270" s="26"/>
      <c r="L270" s="63"/>
    </row>
    <row r="271" spans="2:13" ht="15">
      <c r="B271" s="10" t="s">
        <v>114</v>
      </c>
      <c r="G271" s="26"/>
      <c r="L271" s="9"/>
      <c r="M271" s="65"/>
    </row>
    <row r="272" spans="3:12" ht="17.25" customHeight="1">
      <c r="C272" s="73"/>
      <c r="D272" s="73"/>
      <c r="E272" s="73"/>
      <c r="F272" s="73"/>
      <c r="G272" s="73"/>
      <c r="H272" s="73"/>
      <c r="I272" s="73"/>
      <c r="J272" s="73"/>
      <c r="K272" s="73"/>
      <c r="L272" s="9"/>
    </row>
    <row r="273" spans="1:13" ht="12.75" customHeight="1">
      <c r="A273" s="63"/>
      <c r="B273" s="175" t="s">
        <v>269</v>
      </c>
      <c r="C273" s="170"/>
      <c r="D273" s="170"/>
      <c r="E273" s="170"/>
      <c r="F273" s="170"/>
      <c r="G273" s="170"/>
      <c r="H273" s="170"/>
      <c r="I273" s="170"/>
      <c r="J273" s="170"/>
      <c r="K273" s="73"/>
      <c r="L273" s="9"/>
      <c r="M273" s="65"/>
    </row>
    <row r="274" spans="1:12" ht="15">
      <c r="A274" s="7"/>
      <c r="B274" s="170"/>
      <c r="C274" s="170"/>
      <c r="D274" s="170"/>
      <c r="E274" s="170"/>
      <c r="F274" s="170"/>
      <c r="G274" s="170"/>
      <c r="H274" s="170"/>
      <c r="I274" s="170"/>
      <c r="J274" s="170"/>
      <c r="K274" s="73"/>
      <c r="L274" s="9"/>
    </row>
    <row r="275" spans="1:12" ht="15">
      <c r="A275" s="63"/>
      <c r="B275" s="170"/>
      <c r="C275" s="170"/>
      <c r="D275" s="170"/>
      <c r="E275" s="170"/>
      <c r="F275" s="170"/>
      <c r="G275" s="170"/>
      <c r="H275" s="170"/>
      <c r="I275" s="170"/>
      <c r="J275" s="170"/>
      <c r="K275" s="73"/>
      <c r="L275" s="9"/>
    </row>
    <row r="276" spans="1:11" ht="15">
      <c r="A276" s="63"/>
      <c r="B276" s="170"/>
      <c r="C276" s="170"/>
      <c r="D276" s="170"/>
      <c r="E276" s="170"/>
      <c r="F276" s="170"/>
      <c r="G276" s="170"/>
      <c r="H276" s="170"/>
      <c r="I276" s="170"/>
      <c r="J276" s="170"/>
      <c r="K276" s="73"/>
    </row>
    <row r="277" spans="1:12" ht="15">
      <c r="A277" s="63"/>
      <c r="B277" s="170"/>
      <c r="C277" s="170"/>
      <c r="D277" s="170"/>
      <c r="E277" s="170"/>
      <c r="F277" s="170"/>
      <c r="G277" s="170"/>
      <c r="H277" s="170"/>
      <c r="I277" s="170"/>
      <c r="J277" s="170"/>
      <c r="K277" s="73"/>
      <c r="L277" s="26"/>
    </row>
    <row r="278" spans="1:7" ht="9.75" customHeight="1">
      <c r="A278" s="63"/>
      <c r="B278" s="10"/>
      <c r="G278" s="26"/>
    </row>
    <row r="279" spans="1:11" ht="15" customHeight="1">
      <c r="A279" s="63"/>
      <c r="B279" s="175" t="s">
        <v>270</v>
      </c>
      <c r="C279" s="170"/>
      <c r="D279" s="170"/>
      <c r="E279" s="170"/>
      <c r="F279" s="170"/>
      <c r="G279" s="170"/>
      <c r="H279" s="170"/>
      <c r="I279" s="170"/>
      <c r="J279" s="170"/>
      <c r="K279" s="73"/>
    </row>
    <row r="280" spans="1:11" ht="15">
      <c r="A280" s="63"/>
      <c r="B280" s="170"/>
      <c r="C280" s="170"/>
      <c r="D280" s="170"/>
      <c r="E280" s="170"/>
      <c r="F280" s="170"/>
      <c r="G280" s="170"/>
      <c r="H280" s="170"/>
      <c r="I280" s="170"/>
      <c r="J280" s="170"/>
      <c r="K280" s="73"/>
    </row>
    <row r="281" spans="1:11" ht="15" customHeight="1">
      <c r="A281" s="63"/>
      <c r="B281" s="170"/>
      <c r="C281" s="170"/>
      <c r="D281" s="170"/>
      <c r="E281" s="170"/>
      <c r="F281" s="170"/>
      <c r="G281" s="170"/>
      <c r="H281" s="170"/>
      <c r="I281" s="170"/>
      <c r="J281" s="170"/>
      <c r="K281" s="73"/>
    </row>
    <row r="282" spans="1:11" ht="9.75" customHeight="1">
      <c r="A282" s="63"/>
      <c r="B282" s="72"/>
      <c r="C282" s="72"/>
      <c r="D282" s="72"/>
      <c r="E282" s="72"/>
      <c r="F282" s="72"/>
      <c r="G282" s="72"/>
      <c r="H282" s="72"/>
      <c r="I282" s="72"/>
      <c r="J282" s="72"/>
      <c r="K282" s="73"/>
    </row>
    <row r="283" spans="1:11" ht="15" customHeight="1">
      <c r="A283" s="53"/>
      <c r="B283" s="175" t="s">
        <v>271</v>
      </c>
      <c r="C283" s="170"/>
      <c r="D283" s="170"/>
      <c r="E283" s="170"/>
      <c r="F283" s="170"/>
      <c r="G283" s="170"/>
      <c r="H283" s="170"/>
      <c r="I283" s="170"/>
      <c r="J283" s="170"/>
      <c r="K283" s="73"/>
    </row>
    <row r="284" spans="1:11" ht="15">
      <c r="A284" s="157"/>
      <c r="B284" s="170"/>
      <c r="C284" s="170"/>
      <c r="D284" s="170"/>
      <c r="E284" s="170"/>
      <c r="F284" s="170"/>
      <c r="G284" s="170"/>
      <c r="H284" s="170"/>
      <c r="I284" s="170"/>
      <c r="J284" s="170"/>
      <c r="K284" s="73"/>
    </row>
    <row r="285" spans="1:11" ht="15">
      <c r="A285" s="63"/>
      <c r="B285" s="170"/>
      <c r="C285" s="170"/>
      <c r="D285" s="170"/>
      <c r="E285" s="170"/>
      <c r="F285" s="170"/>
      <c r="G285" s="170"/>
      <c r="H285" s="170"/>
      <c r="I285" s="170"/>
      <c r="J285" s="170"/>
      <c r="K285" s="73"/>
    </row>
    <row r="286" spans="1:13" ht="15">
      <c r="A286" s="63"/>
      <c r="B286" s="170"/>
      <c r="C286" s="170"/>
      <c r="D286" s="170"/>
      <c r="E286" s="170"/>
      <c r="F286" s="170"/>
      <c r="G286" s="170"/>
      <c r="H286" s="170"/>
      <c r="I286" s="170"/>
      <c r="J286" s="170"/>
      <c r="K286" s="73"/>
      <c r="L286" s="72"/>
      <c r="M286" s="72"/>
    </row>
    <row r="287" spans="1:13" ht="15">
      <c r="A287" s="63"/>
      <c r="B287" s="170"/>
      <c r="C287" s="170"/>
      <c r="D287" s="170"/>
      <c r="E287" s="170"/>
      <c r="F287" s="170"/>
      <c r="G287" s="170"/>
      <c r="H287" s="170"/>
      <c r="I287" s="170"/>
      <c r="J287" s="170"/>
      <c r="K287" s="73"/>
      <c r="L287" s="72"/>
      <c r="M287" s="72"/>
    </row>
    <row r="288" spans="1:13" ht="15">
      <c r="A288" s="63"/>
      <c r="B288" s="170"/>
      <c r="C288" s="170"/>
      <c r="D288" s="170"/>
      <c r="E288" s="170"/>
      <c r="F288" s="170"/>
      <c r="G288" s="170"/>
      <c r="H288" s="170"/>
      <c r="I288" s="170"/>
      <c r="J288" s="170"/>
      <c r="K288" s="73"/>
      <c r="L288" s="72"/>
      <c r="M288" s="72"/>
    </row>
    <row r="289" spans="1:13" ht="15" customHeight="1">
      <c r="A289" s="63"/>
      <c r="B289" s="170"/>
      <c r="C289" s="170"/>
      <c r="D289" s="170"/>
      <c r="E289" s="170"/>
      <c r="F289" s="170"/>
      <c r="G289" s="170"/>
      <c r="H289" s="170"/>
      <c r="I289" s="170"/>
      <c r="J289" s="170"/>
      <c r="K289" s="73"/>
      <c r="L289" s="72"/>
      <c r="M289" s="72"/>
    </row>
    <row r="290" spans="2:13" ht="15" customHeight="1">
      <c r="B290" s="73"/>
      <c r="C290" s="73"/>
      <c r="D290" s="73"/>
      <c r="E290" s="73"/>
      <c r="F290" s="73"/>
      <c r="G290" s="73"/>
      <c r="H290" s="73"/>
      <c r="I290" s="73"/>
      <c r="J290" s="73"/>
      <c r="K290" s="73"/>
      <c r="L290" s="72"/>
      <c r="M290" s="72"/>
    </row>
    <row r="291" spans="2:13" ht="15" customHeight="1">
      <c r="B291" s="163" t="s">
        <v>115</v>
      </c>
      <c r="C291" s="163"/>
      <c r="D291" s="163"/>
      <c r="E291" s="163"/>
      <c r="F291" s="163"/>
      <c r="G291" s="163"/>
      <c r="H291" s="163"/>
      <c r="I291" s="163"/>
      <c r="J291" s="163"/>
      <c r="K291" s="72"/>
      <c r="L291" s="72"/>
      <c r="M291" s="72"/>
    </row>
    <row r="292" spans="2:11" ht="12" customHeight="1">
      <c r="B292" s="163"/>
      <c r="C292" s="163"/>
      <c r="D292" s="163"/>
      <c r="E292" s="163"/>
      <c r="F292" s="163"/>
      <c r="G292" s="163"/>
      <c r="H292" s="163"/>
      <c r="I292" s="163"/>
      <c r="J292" s="163"/>
      <c r="K292" s="70"/>
    </row>
    <row r="293" spans="2:13" ht="15">
      <c r="B293" s="163"/>
      <c r="C293" s="163"/>
      <c r="D293" s="163"/>
      <c r="E293" s="163"/>
      <c r="F293" s="163"/>
      <c r="G293" s="163"/>
      <c r="H293" s="163"/>
      <c r="I293" s="163"/>
      <c r="J293" s="163"/>
      <c r="K293" s="70"/>
      <c r="L293" s="72"/>
      <c r="M293" s="72"/>
    </row>
    <row r="294" spans="2:13" ht="12" customHeight="1">
      <c r="B294" s="69"/>
      <c r="C294" s="69"/>
      <c r="D294" s="69"/>
      <c r="E294" s="69"/>
      <c r="F294" s="69"/>
      <c r="G294" s="69"/>
      <c r="H294" s="69"/>
      <c r="I294" s="69"/>
      <c r="J294" s="69"/>
      <c r="K294" s="70"/>
      <c r="L294" s="72"/>
      <c r="M294" s="72"/>
    </row>
    <row r="295" spans="2:13" ht="15">
      <c r="B295" s="163" t="s">
        <v>116</v>
      </c>
      <c r="C295" s="163"/>
      <c r="D295" s="163"/>
      <c r="E295" s="163"/>
      <c r="F295" s="163"/>
      <c r="G295" s="163"/>
      <c r="H295" s="163"/>
      <c r="I295" s="163"/>
      <c r="J295" s="163"/>
      <c r="K295" s="70"/>
      <c r="L295" s="72"/>
      <c r="M295" s="72"/>
    </row>
    <row r="296" spans="2:13" ht="15">
      <c r="B296" s="163"/>
      <c r="C296" s="163"/>
      <c r="D296" s="163"/>
      <c r="E296" s="163"/>
      <c r="F296" s="163"/>
      <c r="G296" s="163"/>
      <c r="H296" s="163"/>
      <c r="I296" s="163"/>
      <c r="J296" s="163"/>
      <c r="K296" s="70"/>
      <c r="L296" s="72"/>
      <c r="M296" s="72"/>
    </row>
    <row r="297" spans="2:13" ht="15">
      <c r="B297" s="163"/>
      <c r="C297" s="163"/>
      <c r="D297" s="163"/>
      <c r="E297" s="163"/>
      <c r="F297" s="163"/>
      <c r="G297" s="163"/>
      <c r="H297" s="163"/>
      <c r="I297" s="163"/>
      <c r="J297" s="163"/>
      <c r="K297" s="70"/>
      <c r="L297" s="72"/>
      <c r="M297" s="72"/>
    </row>
    <row r="298" spans="2:13" ht="15">
      <c r="B298" s="163"/>
      <c r="C298" s="163"/>
      <c r="D298" s="163"/>
      <c r="E298" s="163"/>
      <c r="F298" s="163"/>
      <c r="G298" s="163"/>
      <c r="H298" s="163"/>
      <c r="I298" s="163"/>
      <c r="J298" s="163"/>
      <c r="K298" s="70"/>
      <c r="L298" s="72"/>
      <c r="M298" s="72"/>
    </row>
    <row r="299" spans="2:13" ht="15">
      <c r="B299" s="163"/>
      <c r="C299" s="163"/>
      <c r="D299" s="163"/>
      <c r="E299" s="163"/>
      <c r="F299" s="163"/>
      <c r="G299" s="163"/>
      <c r="H299" s="163"/>
      <c r="I299" s="163"/>
      <c r="J299" s="163"/>
      <c r="K299" s="70"/>
      <c r="L299" s="72"/>
      <c r="M299" s="72"/>
    </row>
    <row r="300" spans="2:13" ht="15">
      <c r="B300" s="163"/>
      <c r="C300" s="163"/>
      <c r="D300" s="163"/>
      <c r="E300" s="163"/>
      <c r="F300" s="163"/>
      <c r="G300" s="163"/>
      <c r="H300" s="163"/>
      <c r="I300" s="163"/>
      <c r="J300" s="163"/>
      <c r="K300" s="70"/>
      <c r="L300" s="72"/>
      <c r="M300" s="72"/>
    </row>
    <row r="301" spans="2:13" ht="15">
      <c r="B301" s="69"/>
      <c r="C301" s="69"/>
      <c r="D301" s="69"/>
      <c r="E301" s="69"/>
      <c r="F301" s="69"/>
      <c r="G301" s="69"/>
      <c r="H301" s="69"/>
      <c r="I301" s="69"/>
      <c r="J301" s="69"/>
      <c r="K301" s="70"/>
      <c r="L301" s="72"/>
      <c r="M301" s="72"/>
    </row>
    <row r="302" spans="2:13" ht="15">
      <c r="B302" s="168" t="s">
        <v>272</v>
      </c>
      <c r="C302" s="168"/>
      <c r="D302" s="168"/>
      <c r="E302" s="168"/>
      <c r="F302" s="168"/>
      <c r="G302" s="168"/>
      <c r="H302" s="168"/>
      <c r="I302" s="168"/>
      <c r="J302" s="168"/>
      <c r="K302" s="70"/>
      <c r="L302" s="72"/>
      <c r="M302" s="72"/>
    </row>
    <row r="303" spans="2:13" ht="15">
      <c r="B303" s="168"/>
      <c r="C303" s="168"/>
      <c r="D303" s="168"/>
      <c r="E303" s="168"/>
      <c r="F303" s="168"/>
      <c r="G303" s="168"/>
      <c r="H303" s="168"/>
      <c r="I303" s="168"/>
      <c r="J303" s="168"/>
      <c r="K303" s="70"/>
      <c r="L303" s="72"/>
      <c r="M303" s="72"/>
    </row>
    <row r="304" spans="2:13" ht="15">
      <c r="B304" s="168"/>
      <c r="C304" s="168"/>
      <c r="D304" s="168"/>
      <c r="E304" s="168"/>
      <c r="F304" s="168"/>
      <c r="G304" s="168"/>
      <c r="H304" s="168"/>
      <c r="I304" s="168"/>
      <c r="J304" s="168"/>
      <c r="K304" s="70"/>
      <c r="L304" s="72"/>
      <c r="M304" s="72"/>
    </row>
    <row r="305" spans="2:13" ht="15">
      <c r="B305" s="168"/>
      <c r="C305" s="168"/>
      <c r="D305" s="168"/>
      <c r="E305" s="168"/>
      <c r="F305" s="168"/>
      <c r="G305" s="168"/>
      <c r="H305" s="168"/>
      <c r="I305" s="168"/>
      <c r="J305" s="168"/>
      <c r="K305" s="70"/>
      <c r="L305" s="72"/>
      <c r="M305" s="72"/>
    </row>
    <row r="306" spans="2:13" ht="15">
      <c r="B306" s="168"/>
      <c r="C306" s="168"/>
      <c r="D306" s="168"/>
      <c r="E306" s="168"/>
      <c r="F306" s="168"/>
      <c r="G306" s="168"/>
      <c r="H306" s="168"/>
      <c r="I306" s="168"/>
      <c r="J306" s="168"/>
      <c r="K306" s="70"/>
      <c r="L306" s="72"/>
      <c r="M306" s="72"/>
    </row>
    <row r="307" spans="2:13" ht="15">
      <c r="B307" s="69"/>
      <c r="C307" s="69"/>
      <c r="D307" s="69"/>
      <c r="E307" s="69"/>
      <c r="F307" s="69"/>
      <c r="G307" s="69"/>
      <c r="H307" s="69"/>
      <c r="I307" s="69"/>
      <c r="J307" s="155" t="s">
        <v>230</v>
      </c>
      <c r="K307" s="70"/>
      <c r="L307" s="72"/>
      <c r="M307" s="72"/>
    </row>
    <row r="308" spans="2:13" ht="15">
      <c r="B308" s="69"/>
      <c r="C308" s="69"/>
      <c r="D308" s="69"/>
      <c r="E308" s="69"/>
      <c r="F308" s="69"/>
      <c r="G308" s="69"/>
      <c r="H308" s="69"/>
      <c r="I308" s="69"/>
      <c r="J308" s="69"/>
      <c r="K308" s="70"/>
      <c r="L308" s="72"/>
      <c r="M308" s="72"/>
    </row>
    <row r="309" spans="2:13" ht="14.25" customHeight="1">
      <c r="B309" s="70"/>
      <c r="C309" s="70"/>
      <c r="D309" s="70"/>
      <c r="E309" s="70"/>
      <c r="F309" s="70"/>
      <c r="G309" s="70"/>
      <c r="H309" s="70"/>
      <c r="I309" s="70"/>
      <c r="J309" s="70"/>
      <c r="K309" s="70"/>
      <c r="L309" s="72"/>
      <c r="M309" s="72"/>
    </row>
    <row r="310" spans="1:13" ht="14.25" customHeight="1">
      <c r="A310" s="49">
        <v>23</v>
      </c>
      <c r="B310" s="74" t="s">
        <v>204</v>
      </c>
      <c r="C310" s="70"/>
      <c r="D310" s="70"/>
      <c r="E310" s="70"/>
      <c r="F310" s="70"/>
      <c r="G310" s="70"/>
      <c r="H310" s="70"/>
      <c r="I310" s="70"/>
      <c r="J310" s="70"/>
      <c r="K310" s="70"/>
      <c r="L310" s="72"/>
      <c r="M310" s="72"/>
    </row>
    <row r="311" spans="2:13" ht="14.25" customHeight="1">
      <c r="B311" s="70"/>
      <c r="C311" s="70"/>
      <c r="D311" s="70"/>
      <c r="E311" s="70"/>
      <c r="F311" s="70"/>
      <c r="G311" s="70"/>
      <c r="H311" s="70"/>
      <c r="I311" s="70"/>
      <c r="J311" s="70"/>
      <c r="K311" s="70"/>
      <c r="L311" s="72"/>
      <c r="M311" s="72"/>
    </row>
    <row r="312" spans="1:13" ht="15">
      <c r="A312" s="63"/>
      <c r="B312" s="176" t="s">
        <v>273</v>
      </c>
      <c r="C312" s="163"/>
      <c r="D312" s="163"/>
      <c r="E312" s="163"/>
      <c r="F312" s="163"/>
      <c r="G312" s="163"/>
      <c r="H312" s="163"/>
      <c r="I312" s="163"/>
      <c r="J312" s="163"/>
      <c r="K312" s="89"/>
      <c r="L312" s="69"/>
      <c r="M312" s="69"/>
    </row>
    <row r="313" spans="2:13" ht="15">
      <c r="B313" s="163"/>
      <c r="C313" s="163"/>
      <c r="D313" s="163"/>
      <c r="E313" s="163"/>
      <c r="F313" s="163"/>
      <c r="G313" s="163"/>
      <c r="H313" s="163"/>
      <c r="I313" s="163"/>
      <c r="J313" s="163"/>
      <c r="K313" s="89"/>
      <c r="L313" s="69"/>
      <c r="M313" s="69"/>
    </row>
    <row r="314" spans="2:13" ht="15">
      <c r="B314" s="163"/>
      <c r="C314" s="163"/>
      <c r="D314" s="163"/>
      <c r="E314" s="163"/>
      <c r="F314" s="163"/>
      <c r="G314" s="163"/>
      <c r="H314" s="163"/>
      <c r="I314" s="163"/>
      <c r="J314" s="163"/>
      <c r="K314" s="89"/>
      <c r="L314" s="69"/>
      <c r="M314" s="69"/>
    </row>
    <row r="315" spans="2:13" ht="15">
      <c r="B315" s="163"/>
      <c r="C315" s="163"/>
      <c r="D315" s="163"/>
      <c r="E315" s="163"/>
      <c r="F315" s="163"/>
      <c r="G315" s="163"/>
      <c r="H315" s="163"/>
      <c r="I315" s="163"/>
      <c r="J315" s="163"/>
      <c r="K315" s="89"/>
      <c r="L315" s="69"/>
      <c r="M315" s="69"/>
    </row>
    <row r="316" spans="2:13" ht="15">
      <c r="B316" s="163"/>
      <c r="C316" s="163"/>
      <c r="D316" s="163"/>
      <c r="E316" s="163"/>
      <c r="F316" s="163"/>
      <c r="G316" s="163"/>
      <c r="H316" s="163"/>
      <c r="I316" s="163"/>
      <c r="J316" s="163"/>
      <c r="K316" s="89"/>
      <c r="L316" s="69"/>
      <c r="M316" s="69"/>
    </row>
    <row r="317" spans="2:13" ht="10.5" customHeight="1">
      <c r="B317" s="159" t="s">
        <v>265</v>
      </c>
      <c r="C317" s="159"/>
      <c r="D317" s="159"/>
      <c r="E317" s="159"/>
      <c r="F317" s="159"/>
      <c r="G317" s="159"/>
      <c r="H317" s="159"/>
      <c r="I317" s="159"/>
      <c r="J317" s="159"/>
      <c r="K317" s="69"/>
      <c r="L317" s="69"/>
      <c r="M317" s="69"/>
    </row>
    <row r="318" spans="2:13" ht="17.25" customHeight="1">
      <c r="B318" s="159"/>
      <c r="C318" s="159"/>
      <c r="D318" s="159"/>
      <c r="E318" s="159"/>
      <c r="F318" s="159"/>
      <c r="G318" s="159"/>
      <c r="H318" s="159"/>
      <c r="I318" s="159"/>
      <c r="J318" s="159"/>
      <c r="K318" s="69"/>
      <c r="L318" s="69"/>
      <c r="M318" s="69"/>
    </row>
    <row r="319" spans="2:13" ht="15">
      <c r="B319" s="159"/>
      <c r="C319" s="159"/>
      <c r="D319" s="159"/>
      <c r="E319" s="159"/>
      <c r="F319" s="159"/>
      <c r="G319" s="159"/>
      <c r="H319" s="159"/>
      <c r="I319" s="159"/>
      <c r="J319" s="159"/>
      <c r="K319" s="69"/>
      <c r="L319" s="69"/>
      <c r="M319" s="69"/>
    </row>
    <row r="320" spans="1:13" ht="25.5" customHeight="1">
      <c r="A320" s="49" t="s">
        <v>15</v>
      </c>
      <c r="B320" s="159"/>
      <c r="C320" s="159"/>
      <c r="D320" s="159"/>
      <c r="E320" s="159"/>
      <c r="F320" s="159"/>
      <c r="G320" s="159"/>
      <c r="H320" s="159"/>
      <c r="I320" s="159"/>
      <c r="J320" s="159"/>
      <c r="K320" s="69"/>
      <c r="L320" s="69"/>
      <c r="M320" s="69"/>
    </row>
    <row r="321" spans="2:13" ht="17.25" customHeight="1">
      <c r="B321" s="159"/>
      <c r="C321" s="159"/>
      <c r="D321" s="159"/>
      <c r="E321" s="159"/>
      <c r="F321" s="159"/>
      <c r="G321" s="159"/>
      <c r="H321" s="159"/>
      <c r="I321" s="159"/>
      <c r="J321" s="159"/>
      <c r="K321" s="69"/>
      <c r="L321" s="69"/>
      <c r="M321" s="69"/>
    </row>
    <row r="322" spans="2:13" ht="11.25" customHeight="1">
      <c r="B322" s="53"/>
      <c r="C322" s="53"/>
      <c r="D322" s="53"/>
      <c r="E322" s="53"/>
      <c r="F322" s="53"/>
      <c r="G322" s="53"/>
      <c r="H322" s="53"/>
      <c r="I322" s="53"/>
      <c r="J322" s="53"/>
      <c r="K322" s="69"/>
      <c r="L322" s="69"/>
      <c r="M322" s="69"/>
    </row>
    <row r="323" spans="2:13" ht="15">
      <c r="B323" s="159" t="s">
        <v>266</v>
      </c>
      <c r="C323" s="159"/>
      <c r="D323" s="159"/>
      <c r="E323" s="159"/>
      <c r="F323" s="159"/>
      <c r="G323" s="159"/>
      <c r="H323" s="159"/>
      <c r="I323" s="159"/>
      <c r="J323" s="159"/>
      <c r="K323" s="69"/>
      <c r="L323" s="69"/>
      <c r="M323" s="69"/>
    </row>
    <row r="324" spans="2:13" ht="15">
      <c r="B324" s="159"/>
      <c r="C324" s="159"/>
      <c r="D324" s="159"/>
      <c r="E324" s="159"/>
      <c r="F324" s="159"/>
      <c r="G324" s="159"/>
      <c r="H324" s="159"/>
      <c r="I324" s="159"/>
      <c r="J324" s="159"/>
      <c r="K324" s="69"/>
      <c r="L324" s="69"/>
      <c r="M324" s="69"/>
    </row>
    <row r="325" spans="2:13" ht="27" customHeight="1">
      <c r="B325" s="159"/>
      <c r="C325" s="159"/>
      <c r="D325" s="159"/>
      <c r="E325" s="159"/>
      <c r="F325" s="159"/>
      <c r="G325" s="159"/>
      <c r="H325" s="159"/>
      <c r="I325" s="159"/>
      <c r="J325" s="159"/>
      <c r="K325" s="69"/>
      <c r="L325" s="69"/>
      <c r="M325" s="69"/>
    </row>
    <row r="326" spans="2:13" ht="15" customHeight="1">
      <c r="B326" s="159"/>
      <c r="C326" s="159"/>
      <c r="D326" s="159"/>
      <c r="E326" s="159"/>
      <c r="F326" s="159"/>
      <c r="G326" s="159"/>
      <c r="H326" s="159"/>
      <c r="I326" s="159"/>
      <c r="J326" s="159"/>
      <c r="K326" s="69"/>
      <c r="L326" s="69"/>
      <c r="M326" s="69"/>
    </row>
    <row r="327" spans="2:13" ht="15" customHeight="1">
      <c r="B327" s="107"/>
      <c r="C327" s="107"/>
      <c r="D327" s="107"/>
      <c r="E327" s="107"/>
      <c r="F327" s="107"/>
      <c r="G327" s="107"/>
      <c r="H327" s="107"/>
      <c r="I327" s="107"/>
      <c r="J327" s="107"/>
      <c r="K327" s="69"/>
      <c r="L327" s="69"/>
      <c r="M327" s="69"/>
    </row>
    <row r="328" spans="1:13" ht="15">
      <c r="A328" s="7"/>
      <c r="B328" s="177" t="s">
        <v>274</v>
      </c>
      <c r="C328" s="160"/>
      <c r="D328" s="160"/>
      <c r="E328" s="160"/>
      <c r="F328" s="160"/>
      <c r="G328" s="160"/>
      <c r="H328" s="160"/>
      <c r="I328" s="160"/>
      <c r="J328" s="160"/>
      <c r="K328" s="69"/>
      <c r="L328" s="69"/>
      <c r="M328" s="69"/>
    </row>
    <row r="329" spans="2:13" ht="15">
      <c r="B329" s="160"/>
      <c r="C329" s="160"/>
      <c r="D329" s="160"/>
      <c r="E329" s="160"/>
      <c r="F329" s="160"/>
      <c r="G329" s="160"/>
      <c r="H329" s="160"/>
      <c r="I329" s="160"/>
      <c r="J329" s="160"/>
      <c r="K329" s="69"/>
      <c r="L329" s="69"/>
      <c r="M329" s="69"/>
    </row>
    <row r="330" spans="2:13" ht="15">
      <c r="B330" s="160"/>
      <c r="C330" s="160"/>
      <c r="D330" s="160"/>
      <c r="E330" s="160"/>
      <c r="F330" s="160"/>
      <c r="G330" s="160"/>
      <c r="H330" s="160"/>
      <c r="I330" s="160"/>
      <c r="J330" s="160"/>
      <c r="K330" s="69"/>
      <c r="L330" s="69"/>
      <c r="M330" s="69"/>
    </row>
    <row r="331" spans="2:13" ht="15">
      <c r="B331" s="160"/>
      <c r="C331" s="160"/>
      <c r="D331" s="160"/>
      <c r="E331" s="160"/>
      <c r="F331" s="160"/>
      <c r="G331" s="160"/>
      <c r="H331" s="160"/>
      <c r="I331" s="160"/>
      <c r="J331" s="160"/>
      <c r="K331" s="69"/>
      <c r="L331" s="69"/>
      <c r="M331" s="69"/>
    </row>
    <row r="332" spans="2:13" ht="21" customHeight="1">
      <c r="B332" s="53"/>
      <c r="C332" s="53"/>
      <c r="D332" s="53"/>
      <c r="E332" s="53"/>
      <c r="F332" s="53"/>
      <c r="G332" s="53"/>
      <c r="H332" s="53"/>
      <c r="I332" s="53"/>
      <c r="J332" s="53"/>
      <c r="K332" s="69"/>
      <c r="L332" s="69"/>
      <c r="M332" s="69"/>
    </row>
    <row r="333" spans="1:13" ht="16.5" customHeight="1">
      <c r="A333" s="49">
        <v>24</v>
      </c>
      <c r="B333" s="75" t="s">
        <v>6</v>
      </c>
      <c r="C333" s="68"/>
      <c r="D333" s="68"/>
      <c r="E333" s="68"/>
      <c r="F333" s="68"/>
      <c r="G333" s="68"/>
      <c r="H333" s="68"/>
      <c r="I333" s="68"/>
      <c r="J333" s="68"/>
      <c r="K333" s="69"/>
      <c r="L333" s="69"/>
      <c r="M333" s="69"/>
    </row>
    <row r="334" spans="1:13" ht="15">
      <c r="A334" s="7"/>
      <c r="B334" s="162" t="s">
        <v>268</v>
      </c>
      <c r="C334" s="162"/>
      <c r="D334" s="162"/>
      <c r="E334" s="162"/>
      <c r="F334" s="162"/>
      <c r="G334" s="162"/>
      <c r="H334" s="162"/>
      <c r="I334" s="162"/>
      <c r="J334" s="162"/>
      <c r="K334" s="53"/>
      <c r="L334" s="69"/>
      <c r="M334" s="69"/>
    </row>
    <row r="335" spans="1:13" ht="21.75" customHeight="1">
      <c r="A335" s="7"/>
      <c r="B335" s="162"/>
      <c r="C335" s="162"/>
      <c r="D335" s="162"/>
      <c r="E335" s="162"/>
      <c r="F335" s="162"/>
      <c r="G335" s="162"/>
      <c r="H335" s="162"/>
      <c r="I335" s="162"/>
      <c r="J335" s="162"/>
      <c r="K335" s="53"/>
      <c r="L335" s="69"/>
      <c r="M335" s="69"/>
    </row>
    <row r="336" spans="1:13" ht="15">
      <c r="A336" s="7"/>
      <c r="B336" s="68"/>
      <c r="C336" s="68"/>
      <c r="D336" s="68"/>
      <c r="E336" s="68"/>
      <c r="F336" s="68"/>
      <c r="G336" s="68"/>
      <c r="H336" s="68"/>
      <c r="I336" s="68"/>
      <c r="J336" s="68"/>
      <c r="K336" s="53"/>
      <c r="L336" s="69"/>
      <c r="M336" s="69"/>
    </row>
    <row r="337" spans="1:13" ht="15">
      <c r="A337" s="7"/>
      <c r="B337" s="68"/>
      <c r="C337" s="68"/>
      <c r="D337" s="68"/>
      <c r="E337" s="68"/>
      <c r="F337" s="68"/>
      <c r="G337" s="68"/>
      <c r="H337" s="68"/>
      <c r="I337" s="68"/>
      <c r="J337" s="68"/>
      <c r="K337" s="53"/>
      <c r="L337" s="69"/>
      <c r="M337" s="69"/>
    </row>
    <row r="338" spans="1:13" ht="15">
      <c r="A338" s="7"/>
      <c r="B338" s="68"/>
      <c r="C338" s="68"/>
      <c r="D338" s="68"/>
      <c r="E338" s="68"/>
      <c r="F338" s="68"/>
      <c r="G338" s="68"/>
      <c r="H338" s="68"/>
      <c r="I338" s="68"/>
      <c r="J338" s="128" t="s">
        <v>231</v>
      </c>
      <c r="K338" s="53"/>
      <c r="L338" s="69"/>
      <c r="M338" s="69"/>
    </row>
    <row r="339" spans="1:13" ht="15">
      <c r="A339" s="7"/>
      <c r="B339" s="68"/>
      <c r="C339" s="68"/>
      <c r="D339" s="68"/>
      <c r="E339" s="68"/>
      <c r="F339" s="68"/>
      <c r="G339" s="68"/>
      <c r="H339" s="68"/>
      <c r="I339" s="68"/>
      <c r="J339" s="68"/>
      <c r="K339" s="53"/>
      <c r="L339" s="69"/>
      <c r="M339" s="69"/>
    </row>
    <row r="340" spans="1:13" ht="15">
      <c r="A340" s="7"/>
      <c r="B340" s="68"/>
      <c r="C340" s="68"/>
      <c r="D340" s="68"/>
      <c r="E340" s="68"/>
      <c r="F340" s="68"/>
      <c r="G340" s="68"/>
      <c r="H340" s="68"/>
      <c r="I340" s="68"/>
      <c r="J340" s="68"/>
      <c r="K340" s="53"/>
      <c r="L340" s="69"/>
      <c r="M340" s="69"/>
    </row>
    <row r="341" spans="1:13" ht="15">
      <c r="A341" s="7"/>
      <c r="B341" s="68"/>
      <c r="C341" s="68"/>
      <c r="D341" s="68"/>
      <c r="E341" s="68"/>
      <c r="F341" s="68"/>
      <c r="G341" s="68"/>
      <c r="H341" s="68"/>
      <c r="I341" s="68"/>
      <c r="J341" s="68"/>
      <c r="K341" s="53"/>
      <c r="L341" s="69"/>
      <c r="M341" s="69"/>
    </row>
    <row r="342" spans="1:13" ht="15">
      <c r="A342" s="7"/>
      <c r="B342" s="68"/>
      <c r="C342" s="68"/>
      <c r="D342" s="68"/>
      <c r="E342" s="68"/>
      <c r="F342" s="68"/>
      <c r="G342" s="68"/>
      <c r="H342" s="68"/>
      <c r="I342" s="68"/>
      <c r="J342" s="68"/>
      <c r="K342" s="53"/>
      <c r="L342" s="69"/>
      <c r="M342" s="69"/>
    </row>
    <row r="343" spans="1:13" ht="15">
      <c r="A343" s="7"/>
      <c r="B343" s="68"/>
      <c r="C343" s="68"/>
      <c r="D343" s="68"/>
      <c r="E343" s="68"/>
      <c r="F343" s="68"/>
      <c r="G343" s="68"/>
      <c r="H343" s="68"/>
      <c r="I343" s="68"/>
      <c r="J343" s="68"/>
      <c r="K343" s="53"/>
      <c r="L343" s="69"/>
      <c r="M343" s="69"/>
    </row>
    <row r="344" spans="1:13" ht="15">
      <c r="A344" s="7"/>
      <c r="B344" s="68"/>
      <c r="C344" s="68"/>
      <c r="D344" s="68"/>
      <c r="E344" s="68"/>
      <c r="F344" s="68"/>
      <c r="G344" s="68"/>
      <c r="H344" s="68"/>
      <c r="I344" s="68"/>
      <c r="J344" s="68"/>
      <c r="K344" s="53"/>
      <c r="L344" s="69"/>
      <c r="M344" s="69"/>
    </row>
    <row r="345" spans="1:13" ht="15">
      <c r="A345" s="7"/>
      <c r="B345" s="68"/>
      <c r="C345" s="68"/>
      <c r="D345" s="68"/>
      <c r="E345" s="68"/>
      <c r="F345" s="68"/>
      <c r="G345" s="68"/>
      <c r="H345" s="68"/>
      <c r="I345" s="68"/>
      <c r="J345" s="68"/>
      <c r="K345" s="53"/>
      <c r="L345" s="69"/>
      <c r="M345" s="69"/>
    </row>
    <row r="346" spans="1:13" ht="15">
      <c r="A346" s="7"/>
      <c r="B346" s="68"/>
      <c r="C346" s="68"/>
      <c r="D346" s="68"/>
      <c r="E346" s="68"/>
      <c r="F346" s="68"/>
      <c r="G346" s="68"/>
      <c r="H346" s="68"/>
      <c r="I346" s="68"/>
      <c r="J346" s="68"/>
      <c r="K346" s="53"/>
      <c r="L346" s="69"/>
      <c r="M346" s="69"/>
    </row>
    <row r="347" spans="1:13" ht="15">
      <c r="A347" s="7"/>
      <c r="B347" s="68"/>
      <c r="C347" s="68"/>
      <c r="D347" s="68"/>
      <c r="E347" s="68"/>
      <c r="F347" s="68"/>
      <c r="G347" s="68"/>
      <c r="H347" s="68"/>
      <c r="I347" s="68"/>
      <c r="J347" s="68"/>
      <c r="K347" s="53"/>
      <c r="L347" s="69"/>
      <c r="M347" s="69"/>
    </row>
    <row r="348" spans="1:13" ht="15">
      <c r="A348" s="7"/>
      <c r="B348" s="68"/>
      <c r="C348" s="68"/>
      <c r="D348" s="68"/>
      <c r="E348" s="68"/>
      <c r="F348" s="68"/>
      <c r="G348" s="68"/>
      <c r="H348" s="68"/>
      <c r="I348" s="68"/>
      <c r="J348" s="68"/>
      <c r="K348" s="53"/>
      <c r="L348" s="69"/>
      <c r="M348" s="69"/>
    </row>
    <row r="349" spans="1:13" ht="15">
      <c r="A349" s="7"/>
      <c r="B349" s="68"/>
      <c r="C349" s="68"/>
      <c r="D349" s="68"/>
      <c r="E349" s="68"/>
      <c r="F349" s="68"/>
      <c r="G349" s="68"/>
      <c r="H349" s="68"/>
      <c r="I349" s="68"/>
      <c r="J349" s="68"/>
      <c r="K349" s="53"/>
      <c r="L349" s="69"/>
      <c r="M349" s="69"/>
    </row>
    <row r="350" spans="1:13" ht="15">
      <c r="A350" s="7"/>
      <c r="B350" s="68"/>
      <c r="C350" s="68"/>
      <c r="D350" s="68"/>
      <c r="E350" s="68"/>
      <c r="F350" s="68"/>
      <c r="G350" s="68"/>
      <c r="H350" s="68"/>
      <c r="I350" s="68"/>
      <c r="J350" s="68"/>
      <c r="K350" s="53"/>
      <c r="L350" s="69"/>
      <c r="M350" s="69"/>
    </row>
    <row r="351" spans="1:13" ht="15">
      <c r="A351" s="7"/>
      <c r="B351" s="68"/>
      <c r="C351" s="68"/>
      <c r="D351" s="68"/>
      <c r="E351" s="68"/>
      <c r="F351" s="68"/>
      <c r="G351" s="68"/>
      <c r="H351" s="68"/>
      <c r="I351" s="68"/>
      <c r="J351" s="68"/>
      <c r="K351" s="53"/>
      <c r="L351" s="69"/>
      <c r="M351" s="69"/>
    </row>
    <row r="352" spans="1:13" ht="15">
      <c r="A352" s="49">
        <v>25</v>
      </c>
      <c r="B352" s="76" t="s">
        <v>7</v>
      </c>
      <c r="C352" s="68"/>
      <c r="D352" s="68"/>
      <c r="E352" s="68"/>
      <c r="F352" s="68"/>
      <c r="G352" s="68"/>
      <c r="H352" s="68"/>
      <c r="I352" s="68"/>
      <c r="J352" s="68"/>
      <c r="K352" s="68"/>
      <c r="L352" s="81"/>
      <c r="M352" s="81"/>
    </row>
    <row r="353" spans="2:13" ht="15">
      <c r="B353" s="68"/>
      <c r="C353" s="68"/>
      <c r="D353" s="68"/>
      <c r="E353" s="68"/>
      <c r="F353" s="68"/>
      <c r="G353" s="68"/>
      <c r="H353" s="68"/>
      <c r="I353" s="68"/>
      <c r="J353" s="68"/>
      <c r="K353" s="68"/>
      <c r="L353" s="81"/>
      <c r="M353" s="81"/>
    </row>
    <row r="354" spans="1:13" ht="13.5" customHeight="1">
      <c r="A354" s="63" t="s">
        <v>155</v>
      </c>
      <c r="B354" s="62" t="s">
        <v>8</v>
      </c>
      <c r="C354" s="68"/>
      <c r="D354" s="68"/>
      <c r="E354" s="68"/>
      <c r="F354" s="68"/>
      <c r="G354" s="68"/>
      <c r="H354" s="68"/>
      <c r="I354" s="68"/>
      <c r="J354" s="68"/>
      <c r="K354" s="68"/>
      <c r="L354" s="81"/>
      <c r="M354" s="81"/>
    </row>
    <row r="355" spans="2:11" ht="12" customHeight="1">
      <c r="B355" s="62"/>
      <c r="C355" s="68"/>
      <c r="D355" s="68"/>
      <c r="E355" s="68"/>
      <c r="F355" s="68"/>
      <c r="G355" s="68"/>
      <c r="H355" s="68"/>
      <c r="I355" s="68"/>
      <c r="J355" s="68"/>
      <c r="K355" s="68"/>
    </row>
    <row r="356" spans="2:12" ht="15" customHeight="1">
      <c r="B356" s="162" t="s">
        <v>9</v>
      </c>
      <c r="C356" s="162"/>
      <c r="D356" s="162"/>
      <c r="E356" s="162"/>
      <c r="F356" s="162"/>
      <c r="G356" s="162"/>
      <c r="H356" s="162"/>
      <c r="I356" s="162"/>
      <c r="J356" s="162"/>
      <c r="K356" s="53"/>
      <c r="L356" s="68"/>
    </row>
    <row r="357" spans="2:12" ht="15" customHeight="1">
      <c r="B357" s="162"/>
      <c r="C357" s="162"/>
      <c r="D357" s="162"/>
      <c r="E357" s="162"/>
      <c r="F357" s="162"/>
      <c r="G357" s="162"/>
      <c r="H357" s="162"/>
      <c r="I357" s="162"/>
      <c r="J357" s="162"/>
      <c r="K357" s="53"/>
      <c r="L357" s="68"/>
    </row>
    <row r="358" spans="2:12" ht="15" customHeight="1">
      <c r="B358" s="68"/>
      <c r="C358" s="68"/>
      <c r="D358" s="68"/>
      <c r="E358" s="68"/>
      <c r="F358" s="68"/>
      <c r="G358" s="68"/>
      <c r="H358" s="68"/>
      <c r="I358" s="68"/>
      <c r="J358" s="68"/>
      <c r="K358" s="53"/>
      <c r="L358" s="68"/>
    </row>
    <row r="359" spans="2:13" ht="12" customHeight="1">
      <c r="B359" s="68"/>
      <c r="C359" s="68"/>
      <c r="D359" s="68"/>
      <c r="E359" s="68"/>
      <c r="F359" s="68"/>
      <c r="G359" s="68"/>
      <c r="H359" s="68"/>
      <c r="I359" s="68"/>
      <c r="J359" s="68"/>
      <c r="K359" s="68"/>
      <c r="M359" s="68"/>
    </row>
    <row r="360" spans="6:13" ht="15">
      <c r="F360" s="174" t="s">
        <v>49</v>
      </c>
      <c r="G360" s="174"/>
      <c r="H360" s="161" t="s">
        <v>50</v>
      </c>
      <c r="I360" s="161"/>
      <c r="J360" s="93"/>
      <c r="L360" s="68"/>
      <c r="M360" s="68"/>
    </row>
    <row r="361" spans="6:13" ht="15" customHeight="1">
      <c r="F361" s="32" t="s">
        <v>11</v>
      </c>
      <c r="G361" s="32" t="s">
        <v>16</v>
      </c>
      <c r="H361" s="32" t="s">
        <v>11</v>
      </c>
      <c r="I361" s="32" t="s">
        <v>16</v>
      </c>
      <c r="L361" s="68"/>
      <c r="M361" s="68"/>
    </row>
    <row r="362" spans="6:13" ht="15" customHeight="1">
      <c r="F362" s="32" t="s">
        <v>13</v>
      </c>
      <c r="G362" s="32" t="s">
        <v>12</v>
      </c>
      <c r="H362" s="32" t="s">
        <v>31</v>
      </c>
      <c r="I362" s="32" t="s">
        <v>12</v>
      </c>
      <c r="L362" s="68"/>
      <c r="M362" s="68"/>
    </row>
    <row r="363" spans="6:13" ht="15" customHeight="1">
      <c r="F363" s="32" t="s">
        <v>15</v>
      </c>
      <c r="G363" s="32" t="s">
        <v>130</v>
      </c>
      <c r="H363" s="32" t="s">
        <v>32</v>
      </c>
      <c r="I363" s="32" t="s">
        <v>130</v>
      </c>
      <c r="M363" s="68"/>
    </row>
    <row r="364" spans="6:13" ht="15" customHeight="1">
      <c r="F364" s="32"/>
      <c r="G364" s="32" t="s">
        <v>26</v>
      </c>
      <c r="H364" s="32"/>
      <c r="I364" s="32" t="s">
        <v>27</v>
      </c>
      <c r="L364" s="68"/>
      <c r="M364" s="68"/>
    </row>
    <row r="365" spans="6:13" ht="15" customHeight="1">
      <c r="F365" s="5"/>
      <c r="G365" s="32" t="s">
        <v>13</v>
      </c>
      <c r="H365" s="5"/>
      <c r="I365" s="32" t="s">
        <v>24</v>
      </c>
      <c r="L365" s="68"/>
      <c r="M365" s="68"/>
    </row>
    <row r="366" spans="6:12" ht="24.75" customHeight="1">
      <c r="F366" s="77" t="str">
        <f>+'Income Stat'!E14</f>
        <v>29/02/2004</v>
      </c>
      <c r="G366" s="77" t="str">
        <f>+'Income Stat'!G14</f>
        <v>28/02/2003</v>
      </c>
      <c r="H366" s="77" t="str">
        <f>+'Income Stat'!I14</f>
        <v>29/02/2004</v>
      </c>
      <c r="I366" s="77" t="str">
        <f>+'Income Stat'!K14</f>
        <v>28/02/2003</v>
      </c>
      <c r="L366" s="53"/>
    </row>
    <row r="367" spans="6:14" ht="15">
      <c r="F367" s="78" t="s">
        <v>14</v>
      </c>
      <c r="G367" s="78" t="s">
        <v>14</v>
      </c>
      <c r="H367" s="78" t="s">
        <v>14</v>
      </c>
      <c r="I367" s="78" t="s">
        <v>14</v>
      </c>
      <c r="L367" s="68"/>
      <c r="M367" s="68"/>
      <c r="N367" s="1"/>
    </row>
    <row r="368" spans="2:14" ht="15">
      <c r="B368" s="7" t="s">
        <v>117</v>
      </c>
      <c r="L368" s="68"/>
      <c r="M368" s="68"/>
      <c r="N368" s="1"/>
    </row>
    <row r="369" spans="2:14" ht="15" customHeight="1">
      <c r="B369" s="7" t="s">
        <v>118</v>
      </c>
      <c r="F369" s="52">
        <f>+'Income Stat'!E41</f>
        <v>698</v>
      </c>
      <c r="G369" s="52">
        <f>+'Income Stat'!G41</f>
        <v>-3403</v>
      </c>
      <c r="H369" s="52">
        <f>+'Income Stat'!I41</f>
        <v>3477</v>
      </c>
      <c r="I369" s="52">
        <f>+'Income Stat'!K41</f>
        <v>-5988</v>
      </c>
      <c r="L369" s="68"/>
      <c r="M369" s="68"/>
      <c r="N369" s="1"/>
    </row>
    <row r="370" spans="6:14" ht="15" customHeight="1">
      <c r="F370" s="9"/>
      <c r="G370" s="9"/>
      <c r="H370" s="9"/>
      <c r="I370" s="9"/>
      <c r="L370" s="68"/>
      <c r="M370" s="68"/>
      <c r="N370" s="1"/>
    </row>
    <row r="371" spans="2:14" ht="15">
      <c r="B371" s="7" t="s">
        <v>119</v>
      </c>
      <c r="F371" s="9"/>
      <c r="G371" s="9"/>
      <c r="H371" s="9"/>
      <c r="I371" s="9"/>
      <c r="L371" s="68"/>
      <c r="M371" s="68"/>
      <c r="N371" s="1"/>
    </row>
    <row r="372" spans="2:14" ht="15">
      <c r="B372" s="7" t="s">
        <v>120</v>
      </c>
      <c r="F372" s="9">
        <v>65074</v>
      </c>
      <c r="G372" s="9">
        <v>49750</v>
      </c>
      <c r="H372" s="9">
        <v>50133</v>
      </c>
      <c r="I372" s="9">
        <v>19900</v>
      </c>
      <c r="L372" s="68"/>
      <c r="M372" s="68"/>
      <c r="N372" s="1"/>
    </row>
    <row r="373" spans="2:14" ht="15">
      <c r="B373" s="7" t="s">
        <v>219</v>
      </c>
      <c r="F373" s="9">
        <v>0</v>
      </c>
      <c r="G373" s="9">
        <v>0</v>
      </c>
      <c r="H373" s="9">
        <v>0</v>
      </c>
      <c r="I373" s="9">
        <v>16342</v>
      </c>
      <c r="L373" s="68"/>
      <c r="M373" s="68"/>
      <c r="N373" s="1"/>
    </row>
    <row r="374" spans="2:14" ht="15">
      <c r="B374" s="7" t="s">
        <v>128</v>
      </c>
      <c r="F374" s="9">
        <f>45+8+9</f>
        <v>62</v>
      </c>
      <c r="G374" s="9">
        <v>248</v>
      </c>
      <c r="H374" s="9">
        <v>11490</v>
      </c>
      <c r="I374" s="9">
        <v>0</v>
      </c>
      <c r="L374" s="68"/>
      <c r="M374" s="68"/>
      <c r="N374" s="1"/>
    </row>
    <row r="375" spans="2:14" ht="15">
      <c r="B375" s="7" t="s">
        <v>205</v>
      </c>
      <c r="F375" s="9">
        <f>4+55+649+106+456+33</f>
        <v>1303</v>
      </c>
      <c r="G375" s="9">
        <v>0</v>
      </c>
      <c r="H375" s="9">
        <v>1053</v>
      </c>
      <c r="I375" s="9">
        <v>81</v>
      </c>
      <c r="K375" s="7" t="s">
        <v>15</v>
      </c>
      <c r="L375" s="68"/>
      <c r="M375" s="68"/>
      <c r="N375" s="1"/>
    </row>
    <row r="376" spans="6:14" ht="15">
      <c r="F376" s="9"/>
      <c r="G376" s="9"/>
      <c r="H376" s="9"/>
      <c r="I376" s="9"/>
      <c r="L376" s="68"/>
      <c r="M376" s="68"/>
      <c r="N376" s="1"/>
    </row>
    <row r="377" spans="2:14" ht="15" customHeight="1">
      <c r="B377" s="7" t="s">
        <v>121</v>
      </c>
      <c r="F377" s="79"/>
      <c r="G377" s="79"/>
      <c r="H377" s="79" t="s">
        <v>15</v>
      </c>
      <c r="I377" s="79"/>
      <c r="L377" s="68"/>
      <c r="M377" s="68"/>
      <c r="N377" s="1"/>
    </row>
    <row r="378" spans="2:14" ht="16.5" customHeight="1">
      <c r="B378" s="7" t="s">
        <v>122</v>
      </c>
      <c r="F378" s="52">
        <f>SUM(F372:F377)</f>
        <v>66439</v>
      </c>
      <c r="G378" s="52">
        <f>SUM(G372:G377)</f>
        <v>49998</v>
      </c>
      <c r="H378" s="52">
        <f>SUM(H372:H377)</f>
        <v>62676</v>
      </c>
      <c r="I378" s="52">
        <v>36323</v>
      </c>
      <c r="L378" s="68"/>
      <c r="M378" s="68"/>
      <c r="N378" s="1"/>
    </row>
    <row r="379" spans="2:14" ht="15.75" thickBot="1">
      <c r="B379" s="7" t="s">
        <v>123</v>
      </c>
      <c r="F379" s="122">
        <f>+F369/F378*100</f>
        <v>1.0505877571908067</v>
      </c>
      <c r="G379" s="122">
        <f>+G369/G378*100</f>
        <v>-6.806272250890036</v>
      </c>
      <c r="H379" s="122">
        <f>+H369/H378*100</f>
        <v>5.547578020294849</v>
      </c>
      <c r="I379" s="122">
        <f>+I369/I378*100</f>
        <v>-16.4854224595986</v>
      </c>
      <c r="L379" s="68"/>
      <c r="M379" s="68"/>
      <c r="N379" s="1"/>
    </row>
    <row r="380" spans="2:14" ht="15.75" thickTop="1">
      <c r="B380" s="76"/>
      <c r="C380" s="68"/>
      <c r="D380" s="68"/>
      <c r="E380" s="68"/>
      <c r="F380" s="68"/>
      <c r="G380" s="68"/>
      <c r="H380" s="68"/>
      <c r="I380" s="68"/>
      <c r="J380" s="68"/>
      <c r="K380" s="68"/>
      <c r="L380" s="26"/>
      <c r="M380" s="68"/>
      <c r="N380" s="1"/>
    </row>
    <row r="381" spans="2:14" ht="15">
      <c r="B381" s="68"/>
      <c r="C381" s="68"/>
      <c r="D381" s="68"/>
      <c r="E381" s="68"/>
      <c r="F381" s="68"/>
      <c r="G381" s="68"/>
      <c r="H381" s="68"/>
      <c r="I381" s="68"/>
      <c r="J381" s="68"/>
      <c r="K381" s="68"/>
      <c r="L381" s="9"/>
      <c r="M381" s="68"/>
      <c r="N381" s="1"/>
    </row>
    <row r="382" spans="1:14" ht="15">
      <c r="A382" s="125" t="s">
        <v>157</v>
      </c>
      <c r="B382" s="134" t="s">
        <v>10</v>
      </c>
      <c r="C382" s="107"/>
      <c r="D382" s="107"/>
      <c r="E382" s="107"/>
      <c r="F382" s="107"/>
      <c r="G382" s="107"/>
      <c r="H382" s="107"/>
      <c r="I382" s="107"/>
      <c r="J382" s="107"/>
      <c r="K382" s="68"/>
      <c r="L382" s="9"/>
      <c r="M382" s="68"/>
      <c r="N382" s="1"/>
    </row>
    <row r="383" spans="1:14" ht="15">
      <c r="A383" s="105"/>
      <c r="B383" s="134"/>
      <c r="C383" s="107"/>
      <c r="D383" s="107"/>
      <c r="E383" s="107"/>
      <c r="F383" s="107"/>
      <c r="G383" s="107"/>
      <c r="H383" s="107"/>
      <c r="I383" s="107"/>
      <c r="J383" s="107"/>
      <c r="K383" s="68"/>
      <c r="L383" s="9"/>
      <c r="M383" s="68"/>
      <c r="N383" s="1"/>
    </row>
    <row r="384" spans="1:14" ht="15">
      <c r="A384" s="105"/>
      <c r="B384" s="160" t="s">
        <v>267</v>
      </c>
      <c r="C384" s="160"/>
      <c r="D384" s="160"/>
      <c r="E384" s="160"/>
      <c r="F384" s="160"/>
      <c r="G384" s="160"/>
      <c r="H384" s="160"/>
      <c r="I384" s="160"/>
      <c r="J384" s="160"/>
      <c r="K384" s="70"/>
      <c r="L384" s="9"/>
      <c r="M384" s="68"/>
      <c r="N384" s="1"/>
    </row>
    <row r="385" spans="1:14" ht="13.5" customHeight="1">
      <c r="A385" s="105"/>
      <c r="B385" s="160"/>
      <c r="C385" s="160"/>
      <c r="D385" s="160"/>
      <c r="E385" s="160"/>
      <c r="F385" s="160"/>
      <c r="G385" s="160"/>
      <c r="H385" s="160"/>
      <c r="I385" s="160"/>
      <c r="J385" s="160"/>
      <c r="K385" s="70"/>
      <c r="L385" s="9"/>
      <c r="M385" s="68"/>
      <c r="N385" s="1"/>
    </row>
    <row r="386" spans="1:14" ht="15">
      <c r="A386" s="105"/>
      <c r="B386" s="160"/>
      <c r="C386" s="160"/>
      <c r="D386" s="160"/>
      <c r="E386" s="160"/>
      <c r="F386" s="160"/>
      <c r="G386" s="160"/>
      <c r="H386" s="160"/>
      <c r="I386" s="160"/>
      <c r="J386" s="160"/>
      <c r="K386" s="70"/>
      <c r="L386" s="9"/>
      <c r="M386" s="68"/>
      <c r="N386" s="1"/>
    </row>
    <row r="387" spans="1:14" ht="15">
      <c r="A387" s="105"/>
      <c r="B387" s="160"/>
      <c r="C387" s="160"/>
      <c r="D387" s="160"/>
      <c r="E387" s="160"/>
      <c r="F387" s="160"/>
      <c r="G387" s="160"/>
      <c r="H387" s="160"/>
      <c r="I387" s="160"/>
      <c r="J387" s="160"/>
      <c r="K387" s="70"/>
      <c r="L387" s="26"/>
      <c r="M387" s="68"/>
      <c r="N387" s="1"/>
    </row>
    <row r="388" spans="1:14" ht="15">
      <c r="A388" s="105"/>
      <c r="B388" s="160"/>
      <c r="C388" s="160"/>
      <c r="D388" s="160"/>
      <c r="E388" s="160"/>
      <c r="F388" s="160"/>
      <c r="G388" s="160"/>
      <c r="H388" s="160"/>
      <c r="I388" s="160"/>
      <c r="J388" s="160"/>
      <c r="K388" s="70"/>
      <c r="L388" s="26"/>
      <c r="M388" s="68"/>
      <c r="N388" s="1"/>
    </row>
    <row r="389" spans="1:14" ht="15">
      <c r="A389" s="105"/>
      <c r="B389" s="109"/>
      <c r="C389" s="109"/>
      <c r="D389" s="109"/>
      <c r="E389" s="109"/>
      <c r="F389" s="109"/>
      <c r="G389" s="109"/>
      <c r="H389" s="109"/>
      <c r="I389" s="109"/>
      <c r="J389" s="109"/>
      <c r="K389" s="69"/>
      <c r="L389" s="26"/>
      <c r="M389" s="68"/>
      <c r="N389" s="1"/>
    </row>
    <row r="390" spans="1:14" ht="15">
      <c r="A390" s="105"/>
      <c r="B390" s="109"/>
      <c r="C390" s="109"/>
      <c r="D390" s="109"/>
      <c r="E390" s="109"/>
      <c r="F390" s="172" t="s">
        <v>49</v>
      </c>
      <c r="G390" s="172"/>
      <c r="H390" s="135" t="s">
        <v>50</v>
      </c>
      <c r="I390" s="135"/>
      <c r="J390" s="136"/>
      <c r="L390" s="87"/>
      <c r="M390" s="68"/>
      <c r="N390" s="1"/>
    </row>
    <row r="391" spans="1:14" ht="15">
      <c r="A391" s="105"/>
      <c r="B391" s="109"/>
      <c r="C391" s="109"/>
      <c r="D391" s="109"/>
      <c r="E391" s="109"/>
      <c r="F391" s="137" t="s">
        <v>11</v>
      </c>
      <c r="G391" s="137" t="s">
        <v>16</v>
      </c>
      <c r="H391" s="137" t="s">
        <v>11</v>
      </c>
      <c r="I391" s="137" t="s">
        <v>16</v>
      </c>
      <c r="J391" s="106"/>
      <c r="L391" s="68"/>
      <c r="M391" s="68"/>
      <c r="N391" s="1"/>
    </row>
    <row r="392" spans="1:14" ht="15">
      <c r="A392" s="105"/>
      <c r="B392" s="109"/>
      <c r="C392" s="109"/>
      <c r="D392" s="109"/>
      <c r="E392" s="109"/>
      <c r="F392" s="137" t="s">
        <v>13</v>
      </c>
      <c r="G392" s="137" t="s">
        <v>12</v>
      </c>
      <c r="H392" s="137" t="s">
        <v>31</v>
      </c>
      <c r="I392" s="137" t="s">
        <v>12</v>
      </c>
      <c r="J392" s="106"/>
      <c r="L392" s="68"/>
      <c r="M392" s="68"/>
      <c r="N392" s="1"/>
    </row>
    <row r="393" spans="1:14" ht="15">
      <c r="A393" s="105"/>
      <c r="B393" s="109"/>
      <c r="C393" s="109"/>
      <c r="D393" s="109"/>
      <c r="E393" s="109"/>
      <c r="F393" s="137" t="s">
        <v>15</v>
      </c>
      <c r="G393" s="137" t="s">
        <v>130</v>
      </c>
      <c r="H393" s="137" t="s">
        <v>32</v>
      </c>
      <c r="I393" s="137" t="s">
        <v>130</v>
      </c>
      <c r="J393" s="106"/>
      <c r="L393" s="68"/>
      <c r="M393" s="68"/>
      <c r="N393" s="1"/>
    </row>
    <row r="394" spans="1:14" ht="13.5" customHeight="1">
      <c r="A394" s="105"/>
      <c r="B394" s="109"/>
      <c r="C394" s="109"/>
      <c r="D394" s="109"/>
      <c r="E394" s="109"/>
      <c r="F394" s="137"/>
      <c r="G394" s="137" t="s">
        <v>26</v>
      </c>
      <c r="H394" s="137"/>
      <c r="I394" s="137" t="s">
        <v>27</v>
      </c>
      <c r="J394" s="106"/>
      <c r="L394" s="68"/>
      <c r="M394" s="68"/>
      <c r="N394" s="1"/>
    </row>
    <row r="395" spans="1:14" ht="13.5" customHeight="1">
      <c r="A395" s="105"/>
      <c r="B395" s="109"/>
      <c r="C395" s="109"/>
      <c r="D395" s="109"/>
      <c r="E395" s="109"/>
      <c r="F395" s="138"/>
      <c r="G395" s="137" t="s">
        <v>13</v>
      </c>
      <c r="H395" s="138"/>
      <c r="I395" s="137" t="s">
        <v>24</v>
      </c>
      <c r="J395" s="106"/>
      <c r="L395" s="68"/>
      <c r="M395" s="68"/>
      <c r="N395" s="1"/>
    </row>
    <row r="396" spans="1:14" ht="13.5" customHeight="1">
      <c r="A396" s="105"/>
      <c r="B396" s="109"/>
      <c r="C396" s="109"/>
      <c r="D396" s="109"/>
      <c r="E396" s="109"/>
      <c r="F396" s="139" t="str">
        <f>+F366</f>
        <v>29/02/2004</v>
      </c>
      <c r="G396" s="139" t="str">
        <f>+G366</f>
        <v>28/02/2003</v>
      </c>
      <c r="H396" s="139" t="str">
        <f>+H366</f>
        <v>29/02/2004</v>
      </c>
      <c r="I396" s="139" t="str">
        <f>+I366</f>
        <v>28/02/2003</v>
      </c>
      <c r="J396" s="106"/>
      <c r="L396" s="68"/>
      <c r="M396" s="68"/>
      <c r="N396" s="1"/>
    </row>
    <row r="397" spans="1:14" ht="13.5" customHeight="1">
      <c r="A397" s="105"/>
      <c r="B397" s="109"/>
      <c r="C397" s="109"/>
      <c r="D397" s="109"/>
      <c r="E397" s="109"/>
      <c r="F397" s="140" t="s">
        <v>14</v>
      </c>
      <c r="G397" s="140" t="s">
        <v>14</v>
      </c>
      <c r="H397" s="140" t="s">
        <v>14</v>
      </c>
      <c r="I397" s="140" t="s">
        <v>14</v>
      </c>
      <c r="J397" s="106"/>
      <c r="L397" s="68"/>
      <c r="M397" s="68"/>
      <c r="N397" s="1"/>
    </row>
    <row r="398" spans="1:14" ht="13.5" customHeight="1">
      <c r="A398" s="105"/>
      <c r="B398" s="106" t="s">
        <v>117</v>
      </c>
      <c r="C398" s="106"/>
      <c r="D398" s="106"/>
      <c r="E398" s="106"/>
      <c r="F398" s="141"/>
      <c r="G398" s="141"/>
      <c r="H398" s="141"/>
      <c r="I398" s="141"/>
      <c r="J398" s="106"/>
      <c r="L398" s="68"/>
      <c r="M398" s="68"/>
      <c r="N398" s="1"/>
    </row>
    <row r="399" spans="1:14" ht="13.5" customHeight="1">
      <c r="A399" s="105"/>
      <c r="B399" s="106" t="s">
        <v>118</v>
      </c>
      <c r="C399" s="106"/>
      <c r="D399" s="106"/>
      <c r="E399" s="106"/>
      <c r="F399" s="142">
        <f>+F369</f>
        <v>698</v>
      </c>
      <c r="G399" s="143">
        <v>0</v>
      </c>
      <c r="H399" s="142">
        <f>+H369</f>
        <v>3477</v>
      </c>
      <c r="I399" s="143">
        <v>0</v>
      </c>
      <c r="J399" s="106"/>
      <c r="L399" s="68"/>
      <c r="M399" s="68"/>
      <c r="N399" s="1"/>
    </row>
    <row r="400" spans="1:14" ht="15">
      <c r="A400" s="105"/>
      <c r="B400" s="106" t="s">
        <v>253</v>
      </c>
      <c r="C400" s="106"/>
      <c r="D400" s="106"/>
      <c r="E400" s="106"/>
      <c r="F400" s="142">
        <v>0</v>
      </c>
      <c r="G400" s="142">
        <v>0</v>
      </c>
      <c r="H400" s="142">
        <v>0</v>
      </c>
      <c r="I400" s="142">
        <v>0</v>
      </c>
      <c r="J400" s="106"/>
      <c r="L400" s="68"/>
      <c r="M400" s="68"/>
      <c r="N400" s="1"/>
    </row>
    <row r="401" spans="1:14" ht="15">
      <c r="A401" s="105"/>
      <c r="B401" s="106" t="s">
        <v>254</v>
      </c>
      <c r="C401" s="106"/>
      <c r="D401" s="106"/>
      <c r="E401" s="106"/>
      <c r="F401" s="144">
        <v>108</v>
      </c>
      <c r="G401" s="144"/>
      <c r="H401" s="144">
        <v>108</v>
      </c>
      <c r="I401" s="144"/>
      <c r="J401" s="106"/>
      <c r="L401" s="68"/>
      <c r="M401" s="68"/>
      <c r="N401" s="1"/>
    </row>
    <row r="402" spans="1:14" ht="15">
      <c r="A402" s="105"/>
      <c r="B402" s="106"/>
      <c r="C402" s="106"/>
      <c r="D402" s="106"/>
      <c r="E402" s="106"/>
      <c r="F402" s="145">
        <f>SUM(F399:F401)</f>
        <v>806</v>
      </c>
      <c r="G402" s="145">
        <f>SUM(G399:G401)</f>
        <v>0</v>
      </c>
      <c r="H402" s="145">
        <f>SUM(H399:H401)</f>
        <v>3585</v>
      </c>
      <c r="I402" s="145">
        <f>SUM(I399:I400)</f>
        <v>0</v>
      </c>
      <c r="J402" s="106"/>
      <c r="L402" s="68"/>
      <c r="M402" s="68"/>
      <c r="N402" s="1"/>
    </row>
    <row r="403" spans="1:14" ht="15">
      <c r="A403" s="105"/>
      <c r="B403" s="106" t="s">
        <v>121</v>
      </c>
      <c r="C403" s="106"/>
      <c r="D403" s="106"/>
      <c r="E403" s="106"/>
      <c r="F403" s="141"/>
      <c r="G403" s="141"/>
      <c r="H403" s="141"/>
      <c r="I403" s="141"/>
      <c r="J403" s="106"/>
      <c r="L403" s="68"/>
      <c r="M403" s="68"/>
      <c r="N403" s="1"/>
    </row>
    <row r="404" spans="1:14" ht="15">
      <c r="A404" s="105"/>
      <c r="B404" s="106" t="s">
        <v>124</v>
      </c>
      <c r="C404" s="106"/>
      <c r="D404" s="106"/>
      <c r="E404" s="106"/>
      <c r="F404" s="141">
        <f>+F378</f>
        <v>66439</v>
      </c>
      <c r="G404" s="141">
        <v>0</v>
      </c>
      <c r="H404" s="141">
        <f>+H378</f>
        <v>62676</v>
      </c>
      <c r="I404" s="141">
        <v>0</v>
      </c>
      <c r="J404" s="106"/>
      <c r="L404" s="68"/>
      <c r="M404" s="68"/>
      <c r="N404" s="1"/>
    </row>
    <row r="405" spans="1:14" ht="15" customHeight="1">
      <c r="A405" s="105"/>
      <c r="B405" s="106" t="s">
        <v>125</v>
      </c>
      <c r="C405" s="106"/>
      <c r="D405" s="106"/>
      <c r="E405" s="106"/>
      <c r="F405" s="142">
        <v>30077</v>
      </c>
      <c r="G405" s="142">
        <v>0</v>
      </c>
      <c r="H405" s="142">
        <v>30077</v>
      </c>
      <c r="I405" s="141">
        <v>0</v>
      </c>
      <c r="J405" s="106"/>
      <c r="L405" s="69"/>
      <c r="M405" s="68"/>
      <c r="N405" s="1"/>
    </row>
    <row r="406" spans="1:14" ht="15" customHeight="1">
      <c r="A406" s="105"/>
      <c r="B406" s="106" t="s">
        <v>207</v>
      </c>
      <c r="C406" s="106"/>
      <c r="D406" s="106"/>
      <c r="E406" s="106"/>
      <c r="F406" s="142">
        <v>1054</v>
      </c>
      <c r="G406" s="141"/>
      <c r="H406" s="142">
        <v>1054</v>
      </c>
      <c r="I406" s="141"/>
      <c r="J406" s="106"/>
      <c r="L406" s="69"/>
      <c r="M406" s="68"/>
      <c r="N406" s="1"/>
    </row>
    <row r="407" spans="1:14" ht="15" customHeight="1">
      <c r="A407" s="105"/>
      <c r="B407" s="106" t="s">
        <v>121</v>
      </c>
      <c r="C407" s="106"/>
      <c r="D407" s="106"/>
      <c r="E407" s="106"/>
      <c r="F407" s="146"/>
      <c r="G407" s="146"/>
      <c r="H407" s="146"/>
      <c r="I407" s="146"/>
      <c r="J407" s="106"/>
      <c r="L407" s="69"/>
      <c r="M407" s="68"/>
      <c r="N407" s="1"/>
    </row>
    <row r="408" spans="1:14" ht="15" customHeight="1">
      <c r="A408" s="105"/>
      <c r="B408" s="106" t="s">
        <v>126</v>
      </c>
      <c r="C408" s="106"/>
      <c r="D408" s="106"/>
      <c r="E408" s="106"/>
      <c r="F408" s="144">
        <f>SUM(F404:F407)</f>
        <v>97570</v>
      </c>
      <c r="G408" s="144">
        <f>SUM(G404:G407)</f>
        <v>0</v>
      </c>
      <c r="H408" s="144">
        <f>SUM(H404:H407)</f>
        <v>93807</v>
      </c>
      <c r="I408" s="144">
        <v>0</v>
      </c>
      <c r="J408" s="106"/>
      <c r="L408" s="69"/>
      <c r="M408" s="81"/>
      <c r="N408" s="1"/>
    </row>
    <row r="409" spans="1:14" ht="15.75" thickBot="1">
      <c r="A409" s="105"/>
      <c r="B409" s="106" t="s">
        <v>127</v>
      </c>
      <c r="C409" s="106"/>
      <c r="D409" s="106"/>
      <c r="E409" s="106"/>
      <c r="F409" s="147">
        <f>+F402/F408*100</f>
        <v>0.8260735881930921</v>
      </c>
      <c r="G409" s="147">
        <v>0</v>
      </c>
      <c r="H409" s="147">
        <f>+H402/H408*100</f>
        <v>3.8216764207361926</v>
      </c>
      <c r="I409" s="147">
        <v>0</v>
      </c>
      <c r="J409" s="106"/>
      <c r="L409" s="69"/>
      <c r="M409" s="81"/>
      <c r="N409" s="1"/>
    </row>
    <row r="410" spans="1:14" ht="15.75" thickTop="1">
      <c r="A410" s="105"/>
      <c r="B410" s="106"/>
      <c r="C410" s="106"/>
      <c r="D410" s="106"/>
      <c r="E410" s="106"/>
      <c r="F410" s="148"/>
      <c r="G410" s="148"/>
      <c r="H410" s="148"/>
      <c r="I410" s="148"/>
      <c r="J410" s="106"/>
      <c r="L410" s="69"/>
      <c r="M410" s="81"/>
      <c r="N410" s="1"/>
    </row>
    <row r="411" spans="1:14" ht="15">
      <c r="A411" s="105"/>
      <c r="B411" s="106"/>
      <c r="C411" s="106"/>
      <c r="D411" s="106"/>
      <c r="E411" s="106"/>
      <c r="F411" s="148"/>
      <c r="G411" s="148"/>
      <c r="H411" s="148"/>
      <c r="I411" s="148"/>
      <c r="J411" s="156" t="s">
        <v>232</v>
      </c>
      <c r="L411" s="69"/>
      <c r="M411" s="81"/>
      <c r="N411" s="1"/>
    </row>
    <row r="412" spans="1:14" ht="15">
      <c r="A412" s="105"/>
      <c r="B412" s="107"/>
      <c r="C412" s="107"/>
      <c r="D412" s="107"/>
      <c r="E412" s="107"/>
      <c r="F412" s="107"/>
      <c r="G412" s="107"/>
      <c r="H412" s="107"/>
      <c r="I412" s="107"/>
      <c r="J412" s="119"/>
      <c r="K412" s="68"/>
      <c r="L412" s="69"/>
      <c r="M412" s="81"/>
      <c r="N412" s="1"/>
    </row>
    <row r="413" spans="2:14" ht="15">
      <c r="B413" s="68"/>
      <c r="C413" s="68"/>
      <c r="D413" s="68"/>
      <c r="E413" s="68"/>
      <c r="F413" s="68"/>
      <c r="G413" s="68"/>
      <c r="H413" s="68"/>
      <c r="I413" s="68"/>
      <c r="J413" s="68"/>
      <c r="K413" s="68"/>
      <c r="L413" s="3"/>
      <c r="M413" s="81"/>
      <c r="N413" s="1"/>
    </row>
    <row r="414" spans="2:14" ht="15">
      <c r="B414" s="68"/>
      <c r="C414" s="68"/>
      <c r="D414" s="68"/>
      <c r="E414" s="68"/>
      <c r="F414" s="68"/>
      <c r="G414" s="68"/>
      <c r="H414" s="68"/>
      <c r="I414" s="68"/>
      <c r="J414" s="68"/>
      <c r="K414" s="68"/>
      <c r="L414" s="32"/>
      <c r="M414" s="69"/>
      <c r="N414" s="1"/>
    </row>
    <row r="415" spans="2:14" ht="15">
      <c r="B415" s="68"/>
      <c r="C415" s="68"/>
      <c r="D415" s="68"/>
      <c r="E415" s="68"/>
      <c r="F415" s="68"/>
      <c r="G415" s="68"/>
      <c r="H415" s="68"/>
      <c r="I415" s="68"/>
      <c r="J415" s="68"/>
      <c r="K415" s="68"/>
      <c r="L415" s="32"/>
      <c r="M415" s="69"/>
      <c r="N415" s="1"/>
    </row>
    <row r="416" spans="2:14" ht="15">
      <c r="B416" s="68"/>
      <c r="C416" s="68"/>
      <c r="D416" s="68"/>
      <c r="E416" s="68"/>
      <c r="F416" s="68"/>
      <c r="G416" s="68"/>
      <c r="H416" s="68"/>
      <c r="I416" s="68"/>
      <c r="J416" s="68"/>
      <c r="K416" s="68"/>
      <c r="L416" s="32"/>
      <c r="M416" s="69"/>
      <c r="N416" s="1"/>
    </row>
    <row r="417" spans="12:14" ht="15">
      <c r="L417" s="32"/>
      <c r="M417" s="69"/>
      <c r="N417" s="1"/>
    </row>
    <row r="418" spans="12:14" ht="15">
      <c r="L418" s="32"/>
      <c r="M418" s="69"/>
      <c r="N418" s="1"/>
    </row>
    <row r="419" spans="12:14" ht="15">
      <c r="L419" s="77"/>
      <c r="M419" s="69"/>
      <c r="N419" s="1"/>
    </row>
    <row r="420" spans="12:14" ht="15">
      <c r="L420" s="78"/>
      <c r="M420" s="69"/>
      <c r="N420" s="1"/>
    </row>
    <row r="421" spans="12:14" ht="15">
      <c r="L421" s="9"/>
      <c r="M421" s="69"/>
      <c r="N421" s="1"/>
    </row>
    <row r="422" spans="12:14" ht="15">
      <c r="L422" s="54"/>
      <c r="M422" s="69"/>
      <c r="N422" s="1"/>
    </row>
    <row r="423" spans="12:14" ht="15">
      <c r="L423" s="26"/>
      <c r="M423" s="69"/>
      <c r="N423" s="1"/>
    </row>
    <row r="424" spans="12:14" ht="15">
      <c r="L424" s="26"/>
      <c r="M424" s="69"/>
      <c r="N424" s="1"/>
    </row>
    <row r="425" spans="12:14" ht="15">
      <c r="L425" s="9"/>
      <c r="M425" s="69"/>
      <c r="N425" s="1"/>
    </row>
    <row r="426" spans="12:14" ht="15">
      <c r="L426" s="9"/>
      <c r="M426" s="69"/>
      <c r="N426" s="1"/>
    </row>
    <row r="427" spans="12:14" ht="15">
      <c r="L427" s="9"/>
      <c r="M427" s="68"/>
      <c r="N427" s="1"/>
    </row>
    <row r="428" spans="12:14" ht="15">
      <c r="L428" s="26"/>
      <c r="M428" s="68"/>
      <c r="N428" s="1"/>
    </row>
    <row r="429" spans="12:14" ht="15">
      <c r="L429" s="26"/>
      <c r="M429" s="68"/>
      <c r="N429" s="1"/>
    </row>
    <row r="430" spans="12:14" ht="15">
      <c r="L430" s="87"/>
      <c r="M430" s="68"/>
      <c r="N430" s="1"/>
    </row>
    <row r="431" spans="12:14" ht="15">
      <c r="L431" s="68"/>
      <c r="M431" s="68"/>
      <c r="N431" s="1"/>
    </row>
    <row r="432" spans="12:14" ht="15">
      <c r="L432" s="68"/>
      <c r="M432" s="68"/>
      <c r="N432" s="1"/>
    </row>
    <row r="433" spans="12:14" ht="15">
      <c r="L433" s="68"/>
      <c r="M433" s="68"/>
      <c r="N433" s="1"/>
    </row>
    <row r="434" spans="12:14" ht="15">
      <c r="L434" s="68"/>
      <c r="M434" s="68"/>
      <c r="N434" s="1"/>
    </row>
    <row r="435" spans="12:14" ht="15">
      <c r="L435" s="68"/>
      <c r="M435" s="68"/>
      <c r="N435" s="1"/>
    </row>
    <row r="436" spans="13:14" ht="15">
      <c r="M436" s="68"/>
      <c r="N436" s="1"/>
    </row>
    <row r="437" spans="13:14" ht="15">
      <c r="M437" s="68"/>
      <c r="N437" s="1"/>
    </row>
  </sheetData>
  <mergeCells count="43">
    <mergeCell ref="F390:G390"/>
    <mergeCell ref="B176:J178"/>
    <mergeCell ref="B224:J227"/>
    <mergeCell ref="B312:J316"/>
    <mergeCell ref="F360:G360"/>
    <mergeCell ref="B356:J357"/>
    <mergeCell ref="B201:J203"/>
    <mergeCell ref="B295:J300"/>
    <mergeCell ref="B273:J277"/>
    <mergeCell ref="B10:J12"/>
    <mergeCell ref="B32:J33"/>
    <mergeCell ref="B48:J51"/>
    <mergeCell ref="B13:J16"/>
    <mergeCell ref="B40:J42"/>
    <mergeCell ref="B44:J46"/>
    <mergeCell ref="B36:J38"/>
    <mergeCell ref="B126:J129"/>
    <mergeCell ref="B115:J118"/>
    <mergeCell ref="B302:J306"/>
    <mergeCell ref="B144:J145"/>
    <mergeCell ref="B161:J162"/>
    <mergeCell ref="B291:J293"/>
    <mergeCell ref="B283:J289"/>
    <mergeCell ref="B233:J239"/>
    <mergeCell ref="B229:J231"/>
    <mergeCell ref="B279:J281"/>
    <mergeCell ref="B166:J169"/>
    <mergeCell ref="B155:J159"/>
    <mergeCell ref="B131:J133"/>
    <mergeCell ref="B135:J138"/>
    <mergeCell ref="B53:J54"/>
    <mergeCell ref="B120:J121"/>
    <mergeCell ref="B106:J109"/>
    <mergeCell ref="F69:G69"/>
    <mergeCell ref="B95:J96"/>
    <mergeCell ref="B111:J113"/>
    <mergeCell ref="B171:J172"/>
    <mergeCell ref="B317:J321"/>
    <mergeCell ref="B323:J326"/>
    <mergeCell ref="B384:J388"/>
    <mergeCell ref="B328:J331"/>
    <mergeCell ref="H360:I360"/>
    <mergeCell ref="B334:J335"/>
  </mergeCells>
  <printOptions/>
  <pageMargins left="0.59" right="0.7" top="0.38" bottom="0.21" header="0.27" footer="0.21"/>
  <pageSetup horizontalDpi="600" verticalDpi="600" orientation="portrait" paperSize="9" scale="89" r:id="rId2"/>
  <rowBreaks count="6" manualBreakCount="6">
    <brk id="65" max="9" man="1"/>
    <brk id="123" max="9" man="1"/>
    <brk id="186" max="9" man="1"/>
    <brk id="247" max="9" man="1"/>
    <brk id="308" max="9" man="1"/>
    <brk id="351" max="9" man="1"/>
  </rowBreaks>
  <colBreaks count="2" manualBreakCount="2">
    <brk id="10" min="1" max="398" man="1"/>
    <brk id="20" min="1" max="398" man="1"/>
  </col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26978">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26995">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53"/>
  <sheetViews>
    <sheetView workbookViewId="0" topLeftCell="A35">
      <selection activeCell="K51" sqref="K51"/>
    </sheetView>
  </sheetViews>
  <sheetFormatPr defaultColWidth="9.140625" defaultRowHeight="12.75"/>
  <cols>
    <col min="1" max="1" width="3.140625" style="1" customWidth="1"/>
    <col min="2" max="2" width="3.421875" style="2" customWidth="1"/>
    <col min="3" max="3" width="20.421875" style="7"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5625" style="1" customWidth="1"/>
    <col min="11" max="11" width="12.710937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4" t="s">
        <v>33</v>
      </c>
      <c r="B1" s="1"/>
      <c r="C1" s="1"/>
      <c r="I1" s="2"/>
      <c r="J1" s="2"/>
      <c r="K1" s="2"/>
      <c r="L1" s="2"/>
      <c r="M1" s="2"/>
      <c r="N1" s="2"/>
    </row>
    <row r="2" spans="1:3" ht="12.75">
      <c r="A2" s="67" t="str">
        <f>+'BS'!A2</f>
        <v>UNAUDITED 3RD QUARTER REPORT  ON CONSOLIDATED RESULTS</v>
      </c>
      <c r="B2" s="5"/>
      <c r="C2" s="1"/>
    </row>
    <row r="3" spans="1:3" ht="12.75">
      <c r="A3" s="67" t="str">
        <f>+'BS'!A3</f>
        <v>FOR THE FINANCIAL QUARTER ENDED 29 FEBRUARY 2004</v>
      </c>
      <c r="B3" s="5"/>
      <c r="C3" s="1"/>
    </row>
    <row r="4" ht="15">
      <c r="E4" s="2"/>
    </row>
    <row r="5" ht="15">
      <c r="A5" s="4" t="s">
        <v>48</v>
      </c>
    </row>
    <row r="6" ht="15">
      <c r="A6" s="4"/>
    </row>
    <row r="7" ht="10.5" customHeight="1"/>
    <row r="8" spans="6:10" ht="15">
      <c r="F8" s="3" t="s">
        <v>49</v>
      </c>
      <c r="J8" s="3" t="s">
        <v>50</v>
      </c>
    </row>
    <row r="9" spans="5:12" ht="15">
      <c r="E9" s="28" t="s">
        <v>11</v>
      </c>
      <c r="F9" s="29"/>
      <c r="G9" s="30" t="s">
        <v>16</v>
      </c>
      <c r="I9" s="28" t="s">
        <v>11</v>
      </c>
      <c r="J9" s="29"/>
      <c r="K9" s="30" t="s">
        <v>16</v>
      </c>
      <c r="L9" s="3"/>
    </row>
    <row r="10" spans="5:12" ht="15">
      <c r="E10" s="31" t="s">
        <v>13</v>
      </c>
      <c r="F10" s="32"/>
      <c r="G10" s="33" t="s">
        <v>12</v>
      </c>
      <c r="I10" s="31" t="s">
        <v>31</v>
      </c>
      <c r="J10" s="32"/>
      <c r="K10" s="33" t="s">
        <v>12</v>
      </c>
      <c r="L10" s="3"/>
    </row>
    <row r="11" spans="5:12" ht="15">
      <c r="E11" s="31" t="s">
        <v>15</v>
      </c>
      <c r="F11" s="32"/>
      <c r="G11" s="33" t="s">
        <v>25</v>
      </c>
      <c r="I11" s="31" t="s">
        <v>32</v>
      </c>
      <c r="J11" s="32"/>
      <c r="K11" s="33" t="s">
        <v>25</v>
      </c>
      <c r="L11" s="3"/>
    </row>
    <row r="12" spans="5:12" ht="15">
      <c r="E12" s="31"/>
      <c r="F12" s="32"/>
      <c r="G12" s="33" t="s">
        <v>26</v>
      </c>
      <c r="I12" s="31"/>
      <c r="J12" s="32"/>
      <c r="K12" s="33" t="s">
        <v>27</v>
      </c>
      <c r="L12" s="3"/>
    </row>
    <row r="13" spans="5:12" ht="15">
      <c r="E13" s="34"/>
      <c r="F13" s="5"/>
      <c r="G13" s="33" t="s">
        <v>13</v>
      </c>
      <c r="I13" s="34"/>
      <c r="J13" s="5"/>
      <c r="K13" s="33" t="s">
        <v>24</v>
      </c>
      <c r="L13" s="3"/>
    </row>
    <row r="14" spans="5:12" ht="15">
      <c r="E14" s="46" t="s">
        <v>235</v>
      </c>
      <c r="F14" s="32"/>
      <c r="G14" s="41" t="s">
        <v>236</v>
      </c>
      <c r="I14" s="46" t="str">
        <f>E14</f>
        <v>29/02/2004</v>
      </c>
      <c r="J14" s="32"/>
      <c r="K14" s="111" t="s">
        <v>236</v>
      </c>
      <c r="L14" s="3"/>
    </row>
    <row r="15" spans="5:11" ht="15">
      <c r="E15" s="35" t="s">
        <v>14</v>
      </c>
      <c r="F15" s="19"/>
      <c r="G15" s="36" t="s">
        <v>14</v>
      </c>
      <c r="I15" s="35" t="s">
        <v>14</v>
      </c>
      <c r="J15" s="19"/>
      <c r="K15" s="36" t="s">
        <v>14</v>
      </c>
    </row>
    <row r="16" spans="9:11" ht="15">
      <c r="I16" s="3" t="s">
        <v>41</v>
      </c>
      <c r="J16" s="3"/>
      <c r="K16" s="3" t="s">
        <v>41</v>
      </c>
    </row>
    <row r="17" spans="5:11" ht="15">
      <c r="E17" s="26"/>
      <c r="F17" s="17"/>
      <c r="G17" s="26"/>
      <c r="H17" s="17"/>
      <c r="I17" s="26"/>
      <c r="J17" s="17"/>
      <c r="K17" s="26"/>
    </row>
    <row r="18" spans="3:11" ht="15">
      <c r="C18" s="7" t="s">
        <v>42</v>
      </c>
      <c r="E18" s="17">
        <v>32606</v>
      </c>
      <c r="F18" s="17"/>
      <c r="G18" s="17">
        <v>27336</v>
      </c>
      <c r="H18" s="17"/>
      <c r="I18" s="17">
        <v>104887</v>
      </c>
      <c r="J18" s="17"/>
      <c r="K18" s="17">
        <v>110654</v>
      </c>
    </row>
    <row r="19" spans="5:11" ht="15">
      <c r="E19" s="54"/>
      <c r="F19" s="54"/>
      <c r="G19" s="54"/>
      <c r="H19" s="54"/>
      <c r="I19" s="54"/>
      <c r="J19" s="54"/>
      <c r="K19" s="54"/>
    </row>
    <row r="20" spans="3:11" ht="15">
      <c r="C20" s="7" t="s">
        <v>51</v>
      </c>
      <c r="E20" s="17">
        <v>-32970</v>
      </c>
      <c r="F20" s="17"/>
      <c r="G20" s="17">
        <v>-28413</v>
      </c>
      <c r="H20" s="17"/>
      <c r="I20" s="17">
        <v>-102549</v>
      </c>
      <c r="J20" s="17"/>
      <c r="K20" s="17">
        <v>-111078</v>
      </c>
    </row>
    <row r="21" spans="5:11" ht="15">
      <c r="E21" s="26"/>
      <c r="F21" s="26"/>
      <c r="G21" s="26"/>
      <c r="H21" s="26"/>
      <c r="I21" s="26" t="s">
        <v>15</v>
      </c>
      <c r="J21" s="26"/>
      <c r="K21" s="26"/>
    </row>
    <row r="22" spans="3:11" ht="15">
      <c r="C22" s="7" t="s">
        <v>52</v>
      </c>
      <c r="E22" s="17">
        <v>458</v>
      </c>
      <c r="F22" s="8"/>
      <c r="G22" s="17">
        <v>160</v>
      </c>
      <c r="H22" s="8"/>
      <c r="I22" s="8">
        <v>924</v>
      </c>
      <c r="J22" s="8"/>
      <c r="K22" s="8">
        <v>988</v>
      </c>
    </row>
    <row r="23" spans="5:11" ht="15">
      <c r="E23" s="55"/>
      <c r="F23" s="8"/>
      <c r="G23" s="55"/>
      <c r="H23" s="8"/>
      <c r="I23" s="55"/>
      <c r="J23" s="8"/>
      <c r="K23" s="55"/>
    </row>
    <row r="24" spans="3:11" ht="15">
      <c r="C24" s="7" t="s">
        <v>53</v>
      </c>
      <c r="E24" s="8">
        <f>SUM(E18:E23)</f>
        <v>94</v>
      </c>
      <c r="F24" s="8"/>
      <c r="G24" s="8">
        <f>SUM(G18:G22)</f>
        <v>-917</v>
      </c>
      <c r="H24" s="8"/>
      <c r="I24" s="8">
        <f>SUM(I18:I23)</f>
        <v>3262</v>
      </c>
      <c r="J24" s="8"/>
      <c r="K24" s="8">
        <f>SUM(K18:K23)</f>
        <v>564</v>
      </c>
    </row>
    <row r="25" spans="5:11" ht="15">
      <c r="E25" s="8"/>
      <c r="F25" s="8"/>
      <c r="G25" s="8"/>
      <c r="H25" s="8"/>
      <c r="I25" s="8"/>
      <c r="J25" s="8"/>
      <c r="K25" s="8"/>
    </row>
    <row r="26" spans="3:11" ht="15">
      <c r="C26" s="7" t="s">
        <v>214</v>
      </c>
      <c r="E26" s="8">
        <v>0</v>
      </c>
      <c r="F26" s="8"/>
      <c r="G26" s="8">
        <v>0</v>
      </c>
      <c r="H26" s="8"/>
      <c r="I26" s="8">
        <v>0</v>
      </c>
      <c r="J26" s="8"/>
      <c r="K26" s="8">
        <v>-1246</v>
      </c>
    </row>
    <row r="27" spans="5:11" ht="15">
      <c r="E27" s="8"/>
      <c r="F27" s="8"/>
      <c r="G27" s="8"/>
      <c r="H27" s="8"/>
      <c r="I27" s="8"/>
      <c r="J27" s="8"/>
      <c r="K27" s="8"/>
    </row>
    <row r="28" spans="3:11" ht="15">
      <c r="C28" s="7" t="s">
        <v>54</v>
      </c>
      <c r="E28" s="17">
        <v>1028</v>
      </c>
      <c r="F28" s="8"/>
      <c r="G28" s="17">
        <v>-837</v>
      </c>
      <c r="H28" s="8"/>
      <c r="I28" s="56">
        <v>-82</v>
      </c>
      <c r="J28" s="8"/>
      <c r="K28" s="8">
        <v>-2426</v>
      </c>
    </row>
    <row r="29" spans="5:16" ht="15">
      <c r="E29" s="43"/>
      <c r="F29" s="9"/>
      <c r="G29" s="9"/>
      <c r="H29" s="9"/>
      <c r="I29" s="43"/>
      <c r="J29" s="9"/>
      <c r="K29" s="43"/>
      <c r="P29" s="15"/>
    </row>
    <row r="30" spans="3:11" ht="15">
      <c r="C30" s="7" t="s">
        <v>55</v>
      </c>
      <c r="E30" s="17">
        <f>+I30</f>
        <v>0</v>
      </c>
      <c r="F30" s="9"/>
      <c r="G30" s="17">
        <v>5</v>
      </c>
      <c r="H30" s="9"/>
      <c r="I30" s="42">
        <v>0</v>
      </c>
      <c r="J30" s="9"/>
      <c r="K30" s="9">
        <v>9</v>
      </c>
    </row>
    <row r="31" spans="5:11" ht="15">
      <c r="E31" s="57"/>
      <c r="F31" s="9"/>
      <c r="G31" s="57"/>
      <c r="H31" s="9"/>
      <c r="I31" s="57"/>
      <c r="J31" s="9"/>
      <c r="K31" s="57"/>
    </row>
    <row r="32" spans="3:16" ht="15">
      <c r="C32" s="7" t="s">
        <v>56</v>
      </c>
      <c r="E32" s="42">
        <f>SUM(E24:E31)</f>
        <v>1122</v>
      </c>
      <c r="F32" s="9"/>
      <c r="G32" s="42">
        <f>SUM(G24:G31)</f>
        <v>-1749</v>
      </c>
      <c r="H32" s="9"/>
      <c r="I32" s="42">
        <f>SUM(I24:I31)</f>
        <v>3180</v>
      </c>
      <c r="J32" s="9"/>
      <c r="K32" s="42">
        <f>SUM(K24:K31)</f>
        <v>-3099</v>
      </c>
      <c r="P32" s="22"/>
    </row>
    <row r="33" spans="5:15" ht="15">
      <c r="E33" s="42"/>
      <c r="F33" s="9"/>
      <c r="G33" s="9"/>
      <c r="H33" s="9"/>
      <c r="I33" s="42"/>
      <c r="J33" s="9"/>
      <c r="K33" s="9"/>
      <c r="O33" s="15"/>
    </row>
    <row r="34" spans="3:16" ht="15">
      <c r="C34" s="7" t="s">
        <v>29</v>
      </c>
      <c r="E34" s="17">
        <v>-424</v>
      </c>
      <c r="F34" s="9"/>
      <c r="G34" s="17">
        <v>-1111</v>
      </c>
      <c r="H34" s="9"/>
      <c r="I34" s="42">
        <v>-1144</v>
      </c>
      <c r="J34" s="9">
        <v>-339</v>
      </c>
      <c r="K34" s="9">
        <v>-2429</v>
      </c>
      <c r="P34" s="8"/>
    </row>
    <row r="35" spans="5:11" ht="15">
      <c r="E35" s="58"/>
      <c r="F35" s="9"/>
      <c r="G35" s="52"/>
      <c r="H35" s="9"/>
      <c r="I35" s="58"/>
      <c r="J35" s="9"/>
      <c r="K35" s="52"/>
    </row>
    <row r="36" spans="3:16" ht="15">
      <c r="C36" s="7" t="s">
        <v>57</v>
      </c>
      <c r="E36" s="26">
        <f>SUM(E32:E35)</f>
        <v>698</v>
      </c>
      <c r="F36" s="26"/>
      <c r="G36" s="26">
        <f>SUM(G32:G35)</f>
        <v>-2860</v>
      </c>
      <c r="H36" s="26"/>
      <c r="I36" s="26">
        <f>SUM(I32:I35)</f>
        <v>2036</v>
      </c>
      <c r="J36" s="26"/>
      <c r="K36" s="26">
        <f>SUM(K32:K35)</f>
        <v>-5528</v>
      </c>
      <c r="L36" s="5"/>
      <c r="M36" s="5"/>
      <c r="N36" s="5"/>
      <c r="O36" s="15"/>
      <c r="P36" s="15"/>
    </row>
    <row r="37" spans="5:16" ht="15">
      <c r="E37" s="40"/>
      <c r="F37" s="40"/>
      <c r="G37" s="40"/>
      <c r="H37" s="40"/>
      <c r="I37" s="66"/>
      <c r="J37" s="40"/>
      <c r="K37" s="40"/>
      <c r="L37" s="5"/>
      <c r="M37" s="5"/>
      <c r="N37" s="5"/>
      <c r="O37" s="15"/>
      <c r="P37" s="15"/>
    </row>
    <row r="38" spans="3:16" ht="15">
      <c r="C38" s="7" t="s">
        <v>58</v>
      </c>
      <c r="E38" s="17">
        <v>0</v>
      </c>
      <c r="F38" s="40"/>
      <c r="G38" s="17">
        <v>-543</v>
      </c>
      <c r="H38" s="40"/>
      <c r="I38" s="26">
        <v>1441</v>
      </c>
      <c r="J38" s="40"/>
      <c r="K38" s="26">
        <v>-460</v>
      </c>
      <c r="L38" s="5"/>
      <c r="M38" s="5"/>
      <c r="N38" s="5"/>
      <c r="O38" s="15"/>
      <c r="P38" s="15"/>
    </row>
    <row r="39" spans="5:16" ht="15">
      <c r="E39" s="18"/>
      <c r="F39" s="40"/>
      <c r="G39" s="18"/>
      <c r="H39" s="40"/>
      <c r="I39" s="88"/>
      <c r="J39" s="40"/>
      <c r="K39" s="18"/>
      <c r="L39" s="5"/>
      <c r="M39" s="5"/>
      <c r="N39" s="5"/>
      <c r="O39" s="15"/>
      <c r="P39" s="15"/>
    </row>
    <row r="40" spans="3:16" ht="15">
      <c r="C40" s="7" t="s">
        <v>59</v>
      </c>
      <c r="E40" s="40"/>
      <c r="F40" s="40"/>
      <c r="G40" s="40"/>
      <c r="H40" s="40"/>
      <c r="I40" s="66"/>
      <c r="J40" s="40"/>
      <c r="K40" s="40"/>
      <c r="L40" s="5"/>
      <c r="M40" s="5"/>
      <c r="N40" s="5"/>
      <c r="O40" s="15"/>
      <c r="P40" s="15"/>
    </row>
    <row r="41" spans="3:16" ht="15.75" thickBot="1">
      <c r="C41" s="7" t="s">
        <v>60</v>
      </c>
      <c r="E41" s="14">
        <f>SUM(E36:E38)</f>
        <v>698</v>
      </c>
      <c r="F41" s="40"/>
      <c r="G41" s="14">
        <f>SUM(G36:G39)</f>
        <v>-3403</v>
      </c>
      <c r="H41" s="40"/>
      <c r="I41" s="14">
        <f>SUM(I36:I39)</f>
        <v>3477</v>
      </c>
      <c r="J41" s="40"/>
      <c r="K41" s="14">
        <f>SUM(K36:K39)</f>
        <v>-5988</v>
      </c>
      <c r="L41" s="5"/>
      <c r="M41" s="5"/>
      <c r="N41" s="5"/>
      <c r="O41" s="15"/>
      <c r="P41" s="15"/>
    </row>
    <row r="42" spans="5:16" ht="15.75" thickTop="1">
      <c r="E42" s="66"/>
      <c r="F42" s="40"/>
      <c r="G42" s="40"/>
      <c r="H42" s="40"/>
      <c r="I42" s="40"/>
      <c r="J42" s="40"/>
      <c r="K42" s="40"/>
      <c r="L42" s="5"/>
      <c r="M42" s="5"/>
      <c r="N42" s="5"/>
      <c r="O42" s="15"/>
      <c r="P42" s="15"/>
    </row>
    <row r="43" spans="5:7" ht="15">
      <c r="E43" s="15" t="s">
        <v>15</v>
      </c>
      <c r="F43" s="1" t="s">
        <v>15</v>
      </c>
      <c r="G43" s="15" t="s">
        <v>15</v>
      </c>
    </row>
    <row r="44" ht="15">
      <c r="C44" s="7" t="s">
        <v>61</v>
      </c>
    </row>
    <row r="45" spans="3:11" ht="15">
      <c r="C45" s="7" t="s">
        <v>62</v>
      </c>
      <c r="E45" s="118">
        <f>+'Notes''2003'!F379</f>
        <v>1.0505877571908067</v>
      </c>
      <c r="F45" s="106"/>
      <c r="G45" s="118">
        <f>+'Notes''2003'!G379</f>
        <v>-6.806272250890036</v>
      </c>
      <c r="H45" s="106"/>
      <c r="I45" s="118">
        <f>+'Notes''2003'!H379</f>
        <v>5.547578020294849</v>
      </c>
      <c r="J45" s="106"/>
      <c r="K45" s="118">
        <f>+'Notes''2003'!I379</f>
        <v>-16.4854224595986</v>
      </c>
    </row>
    <row r="46" spans="3:11" ht="15">
      <c r="C46" s="7" t="s">
        <v>15</v>
      </c>
      <c r="E46" s="119"/>
      <c r="F46" s="13"/>
      <c r="G46" s="13"/>
      <c r="H46" s="13"/>
      <c r="I46" s="13"/>
      <c r="J46" s="13"/>
      <c r="K46" s="13"/>
    </row>
    <row r="47" spans="3:14" ht="15">
      <c r="C47" s="7" t="s">
        <v>63</v>
      </c>
      <c r="E47" s="120">
        <f>+'Notes''2003'!F409</f>
        <v>0.8260735881930921</v>
      </c>
      <c r="F47" s="106"/>
      <c r="G47" s="121">
        <v>0</v>
      </c>
      <c r="H47" s="106"/>
      <c r="I47" s="120">
        <f>+'Notes''2003'!H409</f>
        <v>3.8216764207361926</v>
      </c>
      <c r="J47" s="106"/>
      <c r="K47" s="120">
        <v>0</v>
      </c>
      <c r="L47" s="7"/>
      <c r="M47" s="7"/>
      <c r="N47" s="7"/>
    </row>
    <row r="48" spans="3:11" ht="15">
      <c r="C48" s="7" t="s">
        <v>15</v>
      </c>
      <c r="E48" s="12"/>
      <c r="F48" s="12"/>
      <c r="G48" s="12"/>
      <c r="H48" s="12"/>
      <c r="I48" s="12"/>
      <c r="J48" s="12"/>
      <c r="K48" s="12"/>
    </row>
    <row r="49" ht="14.25">
      <c r="C49" s="49" t="s">
        <v>87</v>
      </c>
    </row>
    <row r="50" spans="3:5" ht="14.25">
      <c r="C50" s="49" t="s">
        <v>140</v>
      </c>
      <c r="E50" s="16"/>
    </row>
    <row r="51" ht="15">
      <c r="K51" s="128" t="s">
        <v>223</v>
      </c>
    </row>
    <row r="53" ht="15">
      <c r="K53" s="2"/>
    </row>
  </sheetData>
  <printOptions/>
  <pageMargins left="0.75" right="0.75" top="0.52" bottom="1" header="0.5" footer="0.5"/>
  <pageSetup horizontalDpi="360" verticalDpi="360" orientation="portrait" scale="92" r:id="rId2"/>
  <drawing r:id="rId1"/>
</worksheet>
</file>

<file path=xl/worksheets/sheet8.xml><?xml version="1.0" encoding="utf-8"?>
<worksheet xmlns="http://schemas.openxmlformats.org/spreadsheetml/2006/main" xmlns:r="http://schemas.openxmlformats.org/officeDocument/2006/relationships">
  <dimension ref="A1:V144"/>
  <sheetViews>
    <sheetView workbookViewId="0" topLeftCell="A1">
      <selection activeCell="C20" sqref="C20"/>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4" t="s">
        <v>33</v>
      </c>
    </row>
    <row r="2" spans="1:2" s="1" customFormat="1" ht="12.75" customHeight="1">
      <c r="A2" s="67" t="s">
        <v>257</v>
      </c>
      <c r="B2" s="5"/>
    </row>
    <row r="3" spans="1:2" s="1" customFormat="1" ht="13.5" customHeight="1">
      <c r="A3" s="67" t="s">
        <v>234</v>
      </c>
      <c r="B3" s="5"/>
    </row>
    <row r="4" s="1" customFormat="1" ht="15" customHeight="1">
      <c r="A4" s="1" t="s">
        <v>15</v>
      </c>
    </row>
    <row r="5" s="1" customFormat="1" ht="12.75">
      <c r="A5" s="4" t="s">
        <v>64</v>
      </c>
    </row>
    <row r="6" spans="10:12" s="1" customFormat="1" ht="12.75">
      <c r="J6" s="37" t="s">
        <v>34</v>
      </c>
      <c r="L6" s="37" t="s">
        <v>17</v>
      </c>
    </row>
    <row r="7" spans="10:12" s="1" customFormat="1" ht="12.75">
      <c r="J7" s="38" t="s">
        <v>35</v>
      </c>
      <c r="L7" s="38" t="s">
        <v>46</v>
      </c>
    </row>
    <row r="8" spans="10:12" s="1" customFormat="1" ht="12.75">
      <c r="J8" s="38" t="s">
        <v>13</v>
      </c>
      <c r="L8" s="38" t="s">
        <v>40</v>
      </c>
    </row>
    <row r="9" spans="10:12" s="1" customFormat="1" ht="12.75">
      <c r="J9" s="38"/>
      <c r="L9" s="38" t="s">
        <v>47</v>
      </c>
    </row>
    <row r="10" spans="10:12" s="1" customFormat="1" ht="12.75">
      <c r="J10" s="48" t="str">
        <f>+'Income Stat'!E14</f>
        <v>29/02/2004</v>
      </c>
      <c r="L10" s="48" t="s">
        <v>134</v>
      </c>
    </row>
    <row r="11" spans="10:12" s="1" customFormat="1" ht="12.75">
      <c r="J11" s="39" t="s">
        <v>14</v>
      </c>
      <c r="L11" s="39" t="s">
        <v>14</v>
      </c>
    </row>
    <row r="12" spans="10:12" s="1" customFormat="1" ht="15" customHeight="1">
      <c r="J12" s="3" t="s">
        <v>41</v>
      </c>
      <c r="K12" s="3"/>
      <c r="L12" s="3" t="s">
        <v>40</v>
      </c>
    </row>
    <row r="13" spans="10:12" s="1" customFormat="1" ht="7.5" customHeight="1">
      <c r="J13" s="3"/>
      <c r="K13" s="3"/>
      <c r="L13" s="3"/>
    </row>
    <row r="14" spans="1:12" s="1" customFormat="1" ht="15">
      <c r="A14" s="6"/>
      <c r="B14" s="4" t="s">
        <v>89</v>
      </c>
      <c r="C14" s="7"/>
      <c r="D14" s="7"/>
      <c r="E14" s="7"/>
      <c r="F14" s="7"/>
      <c r="G14" s="7"/>
      <c r="H14" s="7"/>
      <c r="I14" s="7"/>
      <c r="J14" s="9">
        <v>21190</v>
      </c>
      <c r="K14" s="7"/>
      <c r="L14" s="9">
        <v>26797</v>
      </c>
    </row>
    <row r="15" spans="1:12" s="1" customFormat="1" ht="15">
      <c r="A15" s="6"/>
      <c r="B15" s="4" t="s">
        <v>143</v>
      </c>
      <c r="C15" s="7"/>
      <c r="D15" s="7"/>
      <c r="E15" s="7"/>
      <c r="F15" s="7"/>
      <c r="G15" s="7"/>
      <c r="H15" s="7"/>
      <c r="I15" s="7"/>
      <c r="J15" s="9">
        <v>126</v>
      </c>
      <c r="K15" s="7"/>
      <c r="L15" s="9">
        <v>126</v>
      </c>
    </row>
    <row r="16" spans="1:12" s="1" customFormat="1" ht="15">
      <c r="A16" s="6"/>
      <c r="B16" s="4" t="s">
        <v>90</v>
      </c>
      <c r="C16" s="7"/>
      <c r="D16" s="7"/>
      <c r="E16" s="7"/>
      <c r="F16" s="7"/>
      <c r="G16" s="7"/>
      <c r="H16" s="7"/>
      <c r="I16" s="7"/>
      <c r="J16" s="9">
        <v>15678</v>
      </c>
      <c r="K16" s="7"/>
      <c r="L16" s="9">
        <v>5697</v>
      </c>
    </row>
    <row r="17" spans="1:12" s="1" customFormat="1" ht="13.5" customHeight="1">
      <c r="A17" s="6"/>
      <c r="B17" s="7"/>
      <c r="C17" s="7"/>
      <c r="D17" s="7"/>
      <c r="E17" s="7"/>
      <c r="F17" s="10"/>
      <c r="G17" s="10"/>
      <c r="H17" s="7"/>
      <c r="I17" s="7"/>
      <c r="J17" s="7"/>
      <c r="K17" s="7"/>
      <c r="L17" s="7"/>
    </row>
    <row r="18" spans="1:12" s="1" customFormat="1" ht="15">
      <c r="A18" s="6"/>
      <c r="B18" s="4" t="s">
        <v>88</v>
      </c>
      <c r="C18" s="7"/>
      <c r="D18" s="7"/>
      <c r="E18" s="7"/>
      <c r="F18" s="10"/>
      <c r="G18" s="10"/>
      <c r="H18" s="7"/>
      <c r="I18" s="7"/>
      <c r="J18" s="7"/>
      <c r="K18" s="7"/>
      <c r="L18" s="7"/>
    </row>
    <row r="19" spans="1:12" s="1" customFormat="1" ht="15">
      <c r="A19" s="7"/>
      <c r="B19" s="7"/>
      <c r="C19" s="7" t="s">
        <v>65</v>
      </c>
      <c r="D19" s="7"/>
      <c r="E19" s="7"/>
      <c r="F19" s="7"/>
      <c r="G19" s="7"/>
      <c r="H19" s="7"/>
      <c r="I19" s="7"/>
      <c r="J19" s="47">
        <v>2214</v>
      </c>
      <c r="K19" s="7"/>
      <c r="L19" s="47">
        <v>1795</v>
      </c>
    </row>
    <row r="20" spans="1:12" s="1" customFormat="1" ht="15">
      <c r="A20" s="7"/>
      <c r="B20" s="7"/>
      <c r="C20" s="7" t="s">
        <v>43</v>
      </c>
      <c r="D20" s="7"/>
      <c r="E20" s="7"/>
      <c r="F20" s="7"/>
      <c r="G20" s="7"/>
      <c r="H20" s="7"/>
      <c r="I20" s="7"/>
      <c r="J20" s="24">
        <f>55+35709+5678+2+385</f>
        <v>41829</v>
      </c>
      <c r="K20" s="7"/>
      <c r="L20" s="24">
        <v>75406</v>
      </c>
    </row>
    <row r="21" spans="1:12" s="1" customFormat="1" ht="15">
      <c r="A21" s="7"/>
      <c r="B21" s="7"/>
      <c r="C21" s="7" t="s">
        <v>67</v>
      </c>
      <c r="D21" s="7"/>
      <c r="E21" s="7"/>
      <c r="F21" s="7"/>
      <c r="G21" s="7"/>
      <c r="H21" s="7"/>
      <c r="I21" s="7"/>
      <c r="J21" s="24">
        <v>81223</v>
      </c>
      <c r="K21" s="7"/>
      <c r="L21" s="24">
        <v>43666</v>
      </c>
    </row>
    <row r="22" spans="1:12" s="1" customFormat="1" ht="15">
      <c r="A22" s="7"/>
      <c r="B22" s="7"/>
      <c r="C22" s="7" t="s">
        <v>68</v>
      </c>
      <c r="D22" s="7"/>
      <c r="E22" s="7"/>
      <c r="F22" s="7"/>
      <c r="G22" s="7"/>
      <c r="H22" s="7"/>
      <c r="I22" s="7"/>
      <c r="J22" s="24">
        <v>17259</v>
      </c>
      <c r="K22" s="7"/>
      <c r="L22" s="24">
        <f>35073-280</f>
        <v>34793</v>
      </c>
    </row>
    <row r="23" spans="1:12" s="1" customFormat="1" ht="15">
      <c r="A23" s="7"/>
      <c r="B23" s="7"/>
      <c r="C23" s="7" t="s">
        <v>252</v>
      </c>
      <c r="D23" s="7"/>
      <c r="E23" s="7"/>
      <c r="F23" s="7"/>
      <c r="G23" s="7"/>
      <c r="H23" s="7"/>
      <c r="I23" s="7"/>
      <c r="J23" s="45">
        <v>10090</v>
      </c>
      <c r="K23" s="7"/>
      <c r="L23" s="45">
        <v>9822</v>
      </c>
    </row>
    <row r="24" spans="1:12" s="1" customFormat="1" ht="15">
      <c r="A24" s="7"/>
      <c r="B24" s="7"/>
      <c r="C24" s="7" t="s">
        <v>39</v>
      </c>
      <c r="D24" s="7"/>
      <c r="E24" s="7"/>
      <c r="F24" s="7"/>
      <c r="G24" s="7"/>
      <c r="H24" s="7"/>
      <c r="I24" s="7"/>
      <c r="J24" s="24">
        <v>1004</v>
      </c>
      <c r="K24" s="7"/>
      <c r="L24" s="24">
        <v>3360</v>
      </c>
    </row>
    <row r="25" spans="1:12" s="1" customFormat="1" ht="15">
      <c r="A25" s="7"/>
      <c r="B25" s="7"/>
      <c r="C25" s="7" t="s">
        <v>105</v>
      </c>
      <c r="D25" s="7"/>
      <c r="E25" s="7"/>
      <c r="F25" s="7"/>
      <c r="G25" s="7"/>
      <c r="H25" s="7"/>
      <c r="I25" s="7"/>
      <c r="J25" s="24">
        <v>21920</v>
      </c>
      <c r="K25" s="7"/>
      <c r="L25" s="24">
        <v>29351</v>
      </c>
    </row>
    <row r="26" spans="1:21" s="1" customFormat="1" ht="15">
      <c r="A26" s="7"/>
      <c r="B26" s="7"/>
      <c r="C26" s="7"/>
      <c r="D26" s="7"/>
      <c r="E26" s="7"/>
      <c r="F26" s="7"/>
      <c r="G26" s="7"/>
      <c r="H26" s="7"/>
      <c r="I26" s="7"/>
      <c r="J26" s="24"/>
      <c r="K26" s="7"/>
      <c r="L26" s="24"/>
      <c r="Q26" s="4"/>
      <c r="R26" s="4"/>
      <c r="S26" s="3"/>
      <c r="T26" s="3"/>
      <c r="U26" s="3"/>
    </row>
    <row r="27" spans="1:22" s="1" customFormat="1" ht="15">
      <c r="A27" s="7"/>
      <c r="B27" s="7"/>
      <c r="C27" s="7"/>
      <c r="D27" s="7"/>
      <c r="E27" s="7"/>
      <c r="F27" s="7"/>
      <c r="G27" s="7"/>
      <c r="H27" s="7"/>
      <c r="I27" s="7"/>
      <c r="J27" s="20">
        <f>SUM(J19:J26)</f>
        <v>175539</v>
      </c>
      <c r="K27" s="7"/>
      <c r="L27" s="20">
        <f>SUM(L19:L25)</f>
        <v>198193</v>
      </c>
      <c r="P27" s="5"/>
      <c r="Q27" s="17"/>
      <c r="R27" s="5"/>
      <c r="S27" s="17"/>
      <c r="T27" s="17"/>
      <c r="U27" s="17"/>
      <c r="V27" s="5"/>
    </row>
    <row r="28" spans="1:22" s="1" customFormat="1" ht="15.75" customHeight="1">
      <c r="A28" s="6"/>
      <c r="B28" s="7" t="s">
        <v>18</v>
      </c>
      <c r="C28" s="7"/>
      <c r="D28" s="7"/>
      <c r="E28" s="7"/>
      <c r="F28" s="7"/>
      <c r="G28" s="7"/>
      <c r="H28" s="7"/>
      <c r="I28" s="7"/>
      <c r="J28" s="7"/>
      <c r="K28" s="7"/>
      <c r="L28" s="7"/>
      <c r="P28" s="5"/>
      <c r="Q28" s="17"/>
      <c r="R28" s="5"/>
      <c r="S28" s="17"/>
      <c r="T28" s="17"/>
      <c r="U28" s="17"/>
      <c r="V28" s="5"/>
    </row>
    <row r="29" spans="1:22" s="1" customFormat="1" ht="15">
      <c r="A29" s="7"/>
      <c r="B29" s="7"/>
      <c r="C29" s="7" t="s">
        <v>44</v>
      </c>
      <c r="D29" s="7"/>
      <c r="E29" s="7"/>
      <c r="F29" s="7"/>
      <c r="G29" s="7"/>
      <c r="H29" s="7"/>
      <c r="I29" s="7"/>
      <c r="J29" s="47">
        <f>29073+10396-321</f>
        <v>39148</v>
      </c>
      <c r="K29" s="7"/>
      <c r="L29" s="112">
        <f>60347-1462</f>
        <v>58885</v>
      </c>
      <c r="P29" s="5"/>
      <c r="Q29" s="17"/>
      <c r="R29" s="5"/>
      <c r="S29" s="5"/>
      <c r="T29" s="17"/>
      <c r="U29" s="5"/>
      <c r="V29" s="5"/>
    </row>
    <row r="30" spans="1:22" s="1" customFormat="1" ht="15">
      <c r="A30" s="7"/>
      <c r="B30" s="7"/>
      <c r="C30" s="7" t="s">
        <v>66</v>
      </c>
      <c r="D30" s="7"/>
      <c r="E30" s="7"/>
      <c r="F30" s="7"/>
      <c r="G30" s="7"/>
      <c r="H30" s="7"/>
      <c r="I30" s="7"/>
      <c r="J30" s="45">
        <f>998+26615+1024+321</f>
        <v>28958</v>
      </c>
      <c r="K30" s="7"/>
      <c r="L30" s="113">
        <f>28531+33028+1462</f>
        <v>63021</v>
      </c>
      <c r="P30" s="5"/>
      <c r="Q30" s="17"/>
      <c r="R30" s="5"/>
      <c r="S30" s="17"/>
      <c r="T30" s="17"/>
      <c r="U30" s="17"/>
      <c r="V30" s="5"/>
    </row>
    <row r="31" spans="1:22" s="1" customFormat="1" ht="15">
      <c r="A31" s="7"/>
      <c r="B31" s="7"/>
      <c r="C31" s="7" t="s">
        <v>28</v>
      </c>
      <c r="D31" s="7"/>
      <c r="E31" s="7"/>
      <c r="F31" s="7"/>
      <c r="G31" s="7"/>
      <c r="H31" s="7"/>
      <c r="I31" s="7"/>
      <c r="J31" s="24">
        <f>-985+1495</f>
        <v>510</v>
      </c>
      <c r="K31" s="7"/>
      <c r="L31" s="24">
        <f>2095-624</f>
        <v>1471</v>
      </c>
      <c r="P31" s="5"/>
      <c r="Q31" s="17"/>
      <c r="R31" s="5"/>
      <c r="S31" s="17"/>
      <c r="T31" s="17"/>
      <c r="U31" s="17"/>
      <c r="V31" s="5"/>
    </row>
    <row r="32" spans="1:22" s="1" customFormat="1" ht="15">
      <c r="A32" s="7"/>
      <c r="B32" s="7"/>
      <c r="C32" s="7"/>
      <c r="D32" s="7"/>
      <c r="E32" s="7"/>
      <c r="F32" s="7"/>
      <c r="G32" s="7"/>
      <c r="H32" s="7"/>
      <c r="I32" s="7"/>
      <c r="J32" s="44"/>
      <c r="K32" s="7"/>
      <c r="L32" s="44"/>
      <c r="P32" s="5"/>
      <c r="Q32" s="17"/>
      <c r="R32" s="5"/>
      <c r="S32" s="17"/>
      <c r="T32" s="17"/>
      <c r="U32" s="17"/>
      <c r="V32" s="5"/>
    </row>
    <row r="33" spans="1:22" s="1" customFormat="1" ht="15">
      <c r="A33" s="7"/>
      <c r="B33" s="7"/>
      <c r="C33" s="7"/>
      <c r="D33" s="7"/>
      <c r="E33" s="7"/>
      <c r="F33" s="7"/>
      <c r="G33" s="7"/>
      <c r="H33" s="7"/>
      <c r="I33" s="7"/>
      <c r="J33" s="20">
        <f>SUM(J29:J32)</f>
        <v>68616</v>
      </c>
      <c r="K33" s="7"/>
      <c r="L33" s="21">
        <f>SUM(L29:L32)</f>
        <v>123377</v>
      </c>
      <c r="P33" s="5"/>
      <c r="Q33" s="5"/>
      <c r="R33" s="5"/>
      <c r="S33" s="17"/>
      <c r="T33" s="17"/>
      <c r="U33" s="17"/>
      <c r="V33" s="5"/>
    </row>
    <row r="34" spans="1:22" s="1" customFormat="1" ht="14.25" customHeight="1">
      <c r="A34" s="7"/>
      <c r="B34" s="7"/>
      <c r="C34" s="7"/>
      <c r="D34" s="7"/>
      <c r="E34" s="7"/>
      <c r="F34" s="7"/>
      <c r="G34" s="7"/>
      <c r="H34" s="7"/>
      <c r="I34" s="7"/>
      <c r="J34" s="7"/>
      <c r="K34" s="7"/>
      <c r="L34" s="7"/>
      <c r="P34" s="5"/>
      <c r="Q34" s="5"/>
      <c r="R34" s="5"/>
      <c r="S34" s="17"/>
      <c r="T34" s="17"/>
      <c r="U34" s="17"/>
      <c r="V34" s="5"/>
    </row>
    <row r="35" spans="1:22" s="1" customFormat="1" ht="15">
      <c r="A35" s="6"/>
      <c r="B35" s="7" t="s">
        <v>19</v>
      </c>
      <c r="C35" s="7"/>
      <c r="D35" s="7"/>
      <c r="E35" s="7"/>
      <c r="F35" s="7"/>
      <c r="G35" s="7"/>
      <c r="H35" s="7"/>
      <c r="I35" s="7"/>
      <c r="J35" s="10">
        <f>J27-J33</f>
        <v>106923</v>
      </c>
      <c r="K35" s="7"/>
      <c r="L35" s="10">
        <f>L27-L33</f>
        <v>74816</v>
      </c>
      <c r="P35" s="5"/>
      <c r="Q35" s="22"/>
      <c r="R35" s="5"/>
      <c r="S35" s="22"/>
      <c r="T35" s="22"/>
      <c r="U35" s="22"/>
      <c r="V35" s="5"/>
    </row>
    <row r="36" spans="1:22" s="1" customFormat="1" ht="15" customHeight="1">
      <c r="A36" s="6"/>
      <c r="B36" s="7"/>
      <c r="C36" s="7"/>
      <c r="D36" s="7"/>
      <c r="E36" s="7"/>
      <c r="F36" s="7"/>
      <c r="G36" s="7"/>
      <c r="H36" s="7"/>
      <c r="I36" s="7"/>
      <c r="J36" s="10"/>
      <c r="K36" s="7"/>
      <c r="L36" s="10"/>
      <c r="P36" s="5"/>
      <c r="Q36" s="22"/>
      <c r="R36" s="5"/>
      <c r="S36" s="22"/>
      <c r="T36" s="22"/>
      <c r="U36" s="22"/>
      <c r="V36" s="5"/>
    </row>
    <row r="37" spans="1:22" s="1" customFormat="1" ht="15.75" thickBot="1">
      <c r="A37" s="6"/>
      <c r="B37" s="7"/>
      <c r="C37" s="7"/>
      <c r="D37" s="7"/>
      <c r="E37" s="7"/>
      <c r="F37" s="7"/>
      <c r="G37" s="7"/>
      <c r="H37" s="7"/>
      <c r="I37" s="7"/>
      <c r="J37" s="23">
        <f>J35+J16+J15+J14</f>
        <v>143917</v>
      </c>
      <c r="K37" s="7"/>
      <c r="L37" s="23">
        <f>L35+L16+L15+L14</f>
        <v>107436</v>
      </c>
      <c r="P37" s="5"/>
      <c r="Q37" s="22"/>
      <c r="R37" s="5"/>
      <c r="S37" s="22"/>
      <c r="T37" s="22"/>
      <c r="U37" s="22"/>
      <c r="V37" s="5"/>
    </row>
    <row r="38" spans="1:12" s="1" customFormat="1" ht="15.75" thickTop="1">
      <c r="A38" s="6"/>
      <c r="B38" s="7" t="s">
        <v>20</v>
      </c>
      <c r="C38" s="7"/>
      <c r="D38" s="7"/>
      <c r="E38" s="7"/>
      <c r="F38" s="7"/>
      <c r="G38" s="7"/>
      <c r="H38" s="7"/>
      <c r="I38" s="7"/>
      <c r="J38" s="7"/>
      <c r="K38" s="7"/>
      <c r="L38" s="7"/>
    </row>
    <row r="39" spans="1:12" s="1" customFormat="1" ht="15">
      <c r="A39" s="7"/>
      <c r="B39" s="7"/>
      <c r="C39" s="7" t="s">
        <v>21</v>
      </c>
      <c r="D39" s="7"/>
      <c r="E39" s="7"/>
      <c r="F39" s="7"/>
      <c r="G39" s="7"/>
      <c r="H39" s="7"/>
      <c r="I39" s="7"/>
      <c r="J39" s="47">
        <v>71825</v>
      </c>
      <c r="K39" s="7"/>
      <c r="L39" s="47">
        <v>50133</v>
      </c>
    </row>
    <row r="40" spans="1:12" s="1" customFormat="1" ht="15">
      <c r="A40" s="7"/>
      <c r="B40" s="7"/>
      <c r="C40" s="7" t="s">
        <v>22</v>
      </c>
      <c r="D40" s="7"/>
      <c r="E40" s="7"/>
      <c r="F40" s="7"/>
      <c r="G40" s="7"/>
      <c r="H40" s="7"/>
      <c r="I40" s="7"/>
      <c r="J40" s="24">
        <f>12199+2514+1346-9089+4269</f>
        <v>11239</v>
      </c>
      <c r="K40" s="40"/>
      <c r="L40" s="24">
        <v>5272</v>
      </c>
    </row>
    <row r="41" spans="1:12" s="1" customFormat="1" ht="15">
      <c r="A41" s="7"/>
      <c r="B41" s="7"/>
      <c r="C41" s="7"/>
      <c r="D41" s="7"/>
      <c r="E41" s="7"/>
      <c r="F41" s="7"/>
      <c r="G41" s="7"/>
      <c r="H41" s="7"/>
      <c r="I41" s="7"/>
      <c r="J41" s="25"/>
      <c r="K41" s="7"/>
      <c r="L41" s="25"/>
    </row>
    <row r="42" spans="1:12" s="1" customFormat="1" ht="15">
      <c r="A42" s="7"/>
      <c r="B42" s="7"/>
      <c r="C42" s="7"/>
      <c r="D42" s="7"/>
      <c r="E42" s="7"/>
      <c r="F42" s="7"/>
      <c r="G42" s="7"/>
      <c r="H42" s="7"/>
      <c r="I42" s="7"/>
      <c r="J42" s="26">
        <f>SUM(J39:J41)</f>
        <v>83064</v>
      </c>
      <c r="K42" s="7"/>
      <c r="L42" s="26">
        <f>SUM(L39:L41)</f>
        <v>55405</v>
      </c>
    </row>
    <row r="43" spans="1:12" s="1" customFormat="1" ht="15">
      <c r="A43" s="7"/>
      <c r="B43" s="7" t="s">
        <v>245</v>
      </c>
      <c r="C43" s="7"/>
      <c r="D43" s="7"/>
      <c r="E43" s="7"/>
      <c r="F43" s="7"/>
      <c r="G43" s="7"/>
      <c r="H43" s="7"/>
      <c r="I43" s="7"/>
      <c r="J43" s="42">
        <v>0</v>
      </c>
      <c r="K43" s="7"/>
      <c r="L43" s="43">
        <v>14113</v>
      </c>
    </row>
    <row r="44" spans="1:12" s="1" customFormat="1" ht="15">
      <c r="A44" s="7"/>
      <c r="B44" s="7" t="s">
        <v>246</v>
      </c>
      <c r="C44" s="7"/>
      <c r="D44" s="7"/>
      <c r="E44" s="7"/>
      <c r="F44" s="7"/>
      <c r="G44" s="7"/>
      <c r="H44" s="7"/>
      <c r="I44" s="7"/>
      <c r="J44" s="42">
        <v>30077</v>
      </c>
      <c r="K44" s="7"/>
      <c r="L44" s="43">
        <v>0</v>
      </c>
    </row>
    <row r="45" spans="1:12" s="1" customFormat="1" ht="15">
      <c r="A45" s="7"/>
      <c r="B45" s="7" t="s">
        <v>258</v>
      </c>
      <c r="C45" s="7"/>
      <c r="D45" s="7"/>
      <c r="E45" s="7"/>
      <c r="F45" s="7"/>
      <c r="G45" s="7"/>
      <c r="H45" s="7"/>
      <c r="I45" s="7"/>
      <c r="J45" s="42">
        <v>23770</v>
      </c>
      <c r="K45" s="7"/>
      <c r="L45" s="43">
        <v>0</v>
      </c>
    </row>
    <row r="46" spans="1:12" s="1" customFormat="1" ht="15">
      <c r="A46" s="6"/>
      <c r="B46" s="7" t="s">
        <v>23</v>
      </c>
      <c r="C46" s="7"/>
      <c r="D46" s="7"/>
      <c r="E46" s="7"/>
      <c r="F46" s="7"/>
      <c r="G46" s="7"/>
      <c r="H46" s="7"/>
      <c r="I46" s="7"/>
      <c r="J46" s="9">
        <v>0</v>
      </c>
      <c r="K46" s="7"/>
      <c r="L46" s="9">
        <v>2700</v>
      </c>
    </row>
    <row r="47" spans="1:12" s="1" customFormat="1" ht="15">
      <c r="A47" s="6"/>
      <c r="B47" s="7" t="s">
        <v>69</v>
      </c>
      <c r="C47" s="7"/>
      <c r="D47" s="7"/>
      <c r="E47" s="7"/>
      <c r="F47" s="7"/>
      <c r="G47" s="7"/>
      <c r="H47" s="7"/>
      <c r="I47" s="7"/>
      <c r="J47" s="7" t="s">
        <v>15</v>
      </c>
      <c r="K47" s="7"/>
      <c r="L47" s="7"/>
    </row>
    <row r="48" spans="1:12" s="1" customFormat="1" ht="15">
      <c r="A48" s="7"/>
      <c r="B48" s="7"/>
      <c r="C48" s="7" t="s">
        <v>66</v>
      </c>
      <c r="D48" s="7"/>
      <c r="E48" s="7"/>
      <c r="F48" s="7"/>
      <c r="G48" s="7"/>
      <c r="H48" s="7"/>
      <c r="I48" s="7"/>
      <c r="J48" s="9">
        <f>1733+3668</f>
        <v>5401</v>
      </c>
      <c r="K48" s="7"/>
      <c r="L48" s="9">
        <f>3071+30542</f>
        <v>33613</v>
      </c>
    </row>
    <row r="49" spans="1:12" s="1" customFormat="1" ht="15">
      <c r="A49" s="7"/>
      <c r="B49" s="7"/>
      <c r="C49" s="7" t="s">
        <v>30</v>
      </c>
      <c r="D49" s="7"/>
      <c r="E49" s="7"/>
      <c r="F49" s="7"/>
      <c r="G49" s="7"/>
      <c r="H49" s="7"/>
      <c r="I49" s="7"/>
      <c r="J49" s="9">
        <v>1605</v>
      </c>
      <c r="K49" s="7"/>
      <c r="L49" s="9">
        <v>1605</v>
      </c>
    </row>
    <row r="50" spans="1:12" s="1" customFormat="1" ht="15">
      <c r="A50" s="7"/>
      <c r="B50" s="7"/>
      <c r="C50" s="7"/>
      <c r="D50" s="7"/>
      <c r="E50" s="7"/>
      <c r="F50" s="7"/>
      <c r="G50" s="7"/>
      <c r="H50" s="7"/>
      <c r="I50" s="7"/>
      <c r="J50" s="9"/>
      <c r="K50" s="7"/>
      <c r="L50" s="9"/>
    </row>
    <row r="51" spans="1:12" s="1" customFormat="1" ht="15.75" thickBot="1">
      <c r="A51" s="7"/>
      <c r="B51" s="7"/>
      <c r="C51" s="7"/>
      <c r="D51" s="7"/>
      <c r="E51" s="7"/>
      <c r="F51" s="7"/>
      <c r="G51" s="7"/>
      <c r="H51" s="7"/>
      <c r="I51" s="7"/>
      <c r="J51" s="27">
        <f>SUM(J42:J49)</f>
        <v>143917</v>
      </c>
      <c r="K51" s="7"/>
      <c r="L51" s="27">
        <f>SUM(L42:L49)</f>
        <v>107436</v>
      </c>
    </row>
    <row r="52" spans="1:12" s="1" customFormat="1" ht="7.5" customHeight="1" thickTop="1">
      <c r="A52" s="7"/>
      <c r="B52" s="7"/>
      <c r="C52" s="7"/>
      <c r="D52" s="7"/>
      <c r="E52" s="7"/>
      <c r="F52" s="7"/>
      <c r="G52" s="7"/>
      <c r="H52" s="7"/>
      <c r="I52" s="7"/>
      <c r="J52" s="60"/>
      <c r="K52" s="49"/>
      <c r="L52" s="60"/>
    </row>
    <row r="53" spans="1:12" s="1" customFormat="1" ht="15">
      <c r="A53" s="6"/>
      <c r="B53" s="7" t="s">
        <v>45</v>
      </c>
      <c r="C53" s="7"/>
      <c r="D53" s="7"/>
      <c r="E53" s="7"/>
      <c r="F53" s="7"/>
      <c r="G53" s="7"/>
      <c r="H53" s="7"/>
      <c r="I53" s="7"/>
      <c r="J53" s="11">
        <f>(J42-J16)/J39</f>
        <v>0.9381970066132962</v>
      </c>
      <c r="K53" s="7"/>
      <c r="L53" s="11">
        <f>(L42-L16)/L39</f>
        <v>0.9915225500169549</v>
      </c>
    </row>
    <row r="54" spans="10:12" s="1" customFormat="1" ht="6.75" customHeight="1">
      <c r="J54" s="9"/>
      <c r="L54" s="9"/>
    </row>
    <row r="55" spans="2:12" s="1" customFormat="1" ht="15">
      <c r="B55" s="49" t="s">
        <v>86</v>
      </c>
      <c r="J55" s="26"/>
      <c r="K55" s="5"/>
      <c r="L55" s="26"/>
    </row>
    <row r="56" spans="2:12" s="1" customFormat="1" ht="14.25">
      <c r="B56" s="49" t="s">
        <v>140</v>
      </c>
      <c r="L56" s="128"/>
    </row>
    <row r="57" s="1" customFormat="1" ht="12.75">
      <c r="L57" s="128" t="s">
        <v>224</v>
      </c>
    </row>
    <row r="58" spans="1:12" s="1" customFormat="1" ht="12.75">
      <c r="A58" s="4"/>
      <c r="L58" s="128"/>
    </row>
    <row r="59" s="1" customFormat="1" ht="12.75"/>
    <row r="60" s="4" customFormat="1" ht="12.75"/>
    <row r="61" s="1" customFormat="1" ht="12.75"/>
    <row r="62" s="1" customFormat="1" ht="12.75"/>
    <row r="63" s="4" customFormat="1" ht="12.75"/>
    <row r="64" s="1" customFormat="1" ht="12.75"/>
    <row r="65" s="1" customFormat="1" ht="12.75"/>
    <row r="66" s="4" customFormat="1" ht="12.75"/>
    <row r="67" s="1" customFormat="1" ht="12.75"/>
    <row r="68" s="1" customFormat="1" ht="12.75"/>
    <row r="69" s="4" customFormat="1" ht="12.75"/>
    <row r="70" s="1" customFormat="1" ht="12.75"/>
    <row r="71" s="1" customFormat="1" ht="12.75"/>
    <row r="72" s="1" customFormat="1" ht="12.75"/>
    <row r="73" s="4" customFormat="1" ht="12.75"/>
    <row r="74" s="1" customFormat="1" ht="12.75"/>
    <row r="75" s="1" customFormat="1" ht="12.75"/>
    <row r="76" s="4" customFormat="1" ht="12.75"/>
    <row r="77" s="1" customFormat="1" ht="12.75"/>
    <row r="78" s="1" customFormat="1" ht="12.75"/>
    <row r="79" s="1" customFormat="1" ht="12.75"/>
    <row r="80" s="4" customFormat="1" ht="12.75"/>
    <row r="81" s="1" customFormat="1" ht="12.75"/>
    <row r="82" s="1" customFormat="1" ht="12.75"/>
    <row r="83" s="4" customFormat="1" ht="12.75"/>
    <row r="84" s="1" customFormat="1" ht="12.75"/>
    <row r="85" s="1" customFormat="1" ht="12.75"/>
    <row r="86" s="1" customFormat="1" ht="12.75"/>
    <row r="87" s="1" customFormat="1" ht="16.5" customHeight="1"/>
    <row r="88" s="1" customFormat="1" ht="10.5" customHeight="1"/>
    <row r="89" s="1" customFormat="1" ht="12.75"/>
    <row r="90" s="1" customFormat="1" ht="5.25" customHeight="1"/>
    <row r="91" s="1" customFormat="1" ht="12.75"/>
    <row r="92" s="4" customFormat="1" ht="12.75"/>
    <row r="93" s="1" customFormat="1" ht="12.75"/>
    <row r="94" s="1" customFormat="1" ht="12.75"/>
    <row r="95" s="4" customFormat="1" ht="12.75"/>
    <row r="96" s="1" customFormat="1" ht="12.75"/>
    <row r="97" s="1" customFormat="1" ht="12.75"/>
    <row r="98" s="4" customFormat="1" ht="12.75"/>
    <row r="99" s="1" customFormat="1" ht="12.75"/>
    <row r="100" s="1" customFormat="1" ht="12.75"/>
    <row r="101" s="1" customFormat="1" ht="12.75"/>
    <row r="102" s="4" customFormat="1" ht="12.75"/>
    <row r="103" s="4" customFormat="1" ht="12.75"/>
    <row r="104" s="1" customFormat="1" ht="12.75"/>
    <row r="105" s="1" customFormat="1" ht="8.25" customHeight="1"/>
    <row r="106" s="1" customFormat="1" ht="12.75"/>
    <row r="107" s="1" customFormat="1" ht="12.75"/>
    <row r="108" s="1" customFormat="1" ht="7.5" customHeight="1"/>
    <row r="109" s="1" customFormat="1" ht="12.75">
      <c r="Q109" s="8"/>
    </row>
    <row r="110" s="1" customFormat="1" ht="12.75">
      <c r="Q110" s="8"/>
    </row>
    <row r="111" s="1" customFormat="1" ht="6" customHeight="1"/>
    <row r="112" s="1" customFormat="1" ht="12.75"/>
    <row r="113" s="1" customFormat="1" ht="6.75" customHeight="1"/>
    <row r="114" s="1" customFormat="1" ht="12.75"/>
    <row r="115" s="1" customFormat="1" ht="9.75" customHeight="1"/>
    <row r="116" s="1" customFormat="1" ht="12.75">
      <c r="Q116" s="8"/>
    </row>
    <row r="117" s="1" customFormat="1" ht="12.75"/>
    <row r="118" s="1" customFormat="1" ht="4.5" customHeight="1"/>
    <row r="119" s="1" customFormat="1" ht="12.75"/>
    <row r="120" s="1" customFormat="1" ht="12.75"/>
    <row r="121" s="4" customFormat="1" ht="12.75"/>
    <row r="122" s="1" customFormat="1" ht="12.75"/>
    <row r="123" s="1" customFormat="1" ht="12.75"/>
    <row r="124" s="4" customFormat="1" ht="12.75"/>
    <row r="125" s="1" customFormat="1" ht="12.75"/>
    <row r="126" s="1" customFormat="1" ht="12.75"/>
    <row r="127" s="1" customFormat="1" ht="12.75"/>
    <row r="128" s="4" customFormat="1" ht="12.75"/>
    <row r="129" s="1" customFormat="1" ht="12.75"/>
    <row r="130" s="1" customFormat="1" ht="12.75"/>
    <row r="131" s="4" customFormat="1" ht="12.75"/>
    <row r="132" s="1" customFormat="1" ht="12.75"/>
    <row r="133" s="1" customFormat="1" ht="12.75"/>
    <row r="134" s="1" customFormat="1" ht="12.75"/>
    <row r="135" s="1" customFormat="1" ht="9.75" customHeight="1"/>
    <row r="136" s="1" customFormat="1" ht="12.75"/>
    <row r="137" s="1" customFormat="1" ht="12.75"/>
    <row r="138" s="1" customFormat="1" ht="12.75"/>
    <row r="139" s="1" customFormat="1" ht="12.75"/>
    <row r="140" s="1" customFormat="1" ht="12.75"/>
    <row r="141" s="1" customFormat="1" ht="12.75">
      <c r="O141" s="13"/>
    </row>
    <row r="142" s="1" customFormat="1" ht="8.25" customHeight="1"/>
    <row r="143" s="1" customFormat="1" ht="12.75">
      <c r="O143" s="13"/>
    </row>
    <row r="144" s="1" customFormat="1" ht="12.75">
      <c r="O144" s="13"/>
    </row>
    <row r="145" s="4" customFormat="1" ht="12.75"/>
    <row r="146" s="1" customFormat="1" ht="12.75"/>
    <row r="147" s="1" customFormat="1" ht="12.75"/>
    <row r="148" s="1" customFormat="1" ht="6.75" customHeight="1"/>
    <row r="149" s="1" customFormat="1" ht="16.5" customHeight="1"/>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sheetData>
  <printOptions/>
  <pageMargins left="0.7480314960629921" right="0.7480314960629921" top="0.53" bottom="0.31" header="0.5118110236220472" footer="0.38"/>
  <pageSetup horizontalDpi="360" verticalDpi="360" orientation="portrait" scale="92" r:id="rId1"/>
</worksheet>
</file>

<file path=xl/worksheets/sheet9.xml><?xml version="1.0" encoding="utf-8"?>
<worksheet xmlns="http://schemas.openxmlformats.org/spreadsheetml/2006/main" xmlns:r="http://schemas.openxmlformats.org/officeDocument/2006/relationships">
  <sheetPr>
    <pageSetUpPr fitToPage="1"/>
  </sheetPr>
  <dimension ref="A2:K161"/>
  <sheetViews>
    <sheetView workbookViewId="0" topLeftCell="A1">
      <selection activeCell="B21" sqref="B21"/>
    </sheetView>
  </sheetViews>
  <sheetFormatPr defaultColWidth="9.140625" defaultRowHeight="12.75"/>
  <cols>
    <col min="1" max="6" width="9.140625" style="1" customWidth="1"/>
    <col min="7" max="7" width="14.28125" style="1" customWidth="1"/>
    <col min="8" max="8" width="1.7109375" style="1" customWidth="1"/>
    <col min="9" max="9" width="12.00390625" style="1" customWidth="1"/>
    <col min="10" max="16384" width="9.140625" style="1" customWidth="1"/>
  </cols>
  <sheetData>
    <row r="2" ht="12.75">
      <c r="A2" s="4" t="str">
        <f>+'BS'!A1</f>
        <v>GADANG HOLDINGS BERHAD (278114-K)</v>
      </c>
    </row>
    <row r="3" ht="12.75">
      <c r="A3" s="4" t="str">
        <f>+'BS'!A2</f>
        <v>UNAUDITED 3RD QUARTER REPORT  ON CONSOLIDATED RESULTS</v>
      </c>
    </row>
    <row r="4" ht="12.75">
      <c r="A4" s="4" t="str">
        <f>+'BS'!A3</f>
        <v>FOR THE FINANCIAL QUARTER ENDED 29 FEBRUARY 2004</v>
      </c>
    </row>
    <row r="5" ht="12.75">
      <c r="A5" s="4" t="str">
        <f>+'[1]BS'!A4</f>
        <v> </v>
      </c>
    </row>
    <row r="7" ht="12.75">
      <c r="A7" s="4" t="s">
        <v>83</v>
      </c>
    </row>
    <row r="8" spans="1:8" ht="12.75">
      <c r="A8" s="4"/>
      <c r="H8" s="3" t="s">
        <v>50</v>
      </c>
    </row>
    <row r="9" spans="1:9" ht="12.75">
      <c r="A9" s="4"/>
      <c r="G9" s="28" t="s">
        <v>11</v>
      </c>
      <c r="H9" s="29"/>
      <c r="I9" s="30" t="s">
        <v>16</v>
      </c>
    </row>
    <row r="10" spans="1:9" ht="12.75">
      <c r="A10" s="4"/>
      <c r="G10" s="31" t="s">
        <v>31</v>
      </c>
      <c r="H10" s="32"/>
      <c r="I10" s="33" t="s">
        <v>12</v>
      </c>
    </row>
    <row r="11" spans="1:9" ht="12.75">
      <c r="A11" s="4"/>
      <c r="G11" s="31" t="s">
        <v>32</v>
      </c>
      <c r="H11" s="32"/>
      <c r="I11" s="33" t="s">
        <v>25</v>
      </c>
    </row>
    <row r="12" spans="1:9" ht="12.75">
      <c r="A12" s="4"/>
      <c r="G12" s="31"/>
      <c r="H12" s="32"/>
      <c r="I12" s="33" t="s">
        <v>27</v>
      </c>
    </row>
    <row r="13" spans="1:9" ht="12.75">
      <c r="A13" s="4"/>
      <c r="G13" s="34"/>
      <c r="H13" s="5"/>
      <c r="I13" s="33" t="s">
        <v>24</v>
      </c>
    </row>
    <row r="14" spans="1:9" ht="12.75">
      <c r="A14" s="4"/>
      <c r="G14" s="46" t="str">
        <f>+'Income Stat'!I14</f>
        <v>29/02/2004</v>
      </c>
      <c r="H14" s="32"/>
      <c r="I14" s="111" t="s">
        <v>236</v>
      </c>
    </row>
    <row r="15" spans="1:9" ht="12.75">
      <c r="A15" s="4"/>
      <c r="G15" s="150" t="s">
        <v>14</v>
      </c>
      <c r="H15" s="19"/>
      <c r="I15" s="36" t="s">
        <v>14</v>
      </c>
    </row>
    <row r="16" spans="7:9" ht="12.75">
      <c r="G16" s="136" t="s">
        <v>41</v>
      </c>
      <c r="H16" s="3"/>
      <c r="I16" s="3" t="s">
        <v>41</v>
      </c>
    </row>
    <row r="17" spans="7:11" ht="9.75" customHeight="1">
      <c r="G17" s="151"/>
      <c r="K17" s="7"/>
    </row>
    <row r="18" spans="1:11" ht="15">
      <c r="A18" s="4" t="s">
        <v>78</v>
      </c>
      <c r="G18" s="152"/>
      <c r="K18" s="7"/>
    </row>
    <row r="19" spans="1:11" ht="15">
      <c r="A19" s="7" t="s">
        <v>237</v>
      </c>
      <c r="B19" s="7"/>
      <c r="C19" s="7"/>
      <c r="D19" s="7"/>
      <c r="E19" s="7"/>
      <c r="F19" s="7"/>
      <c r="G19" s="141">
        <v>3181</v>
      </c>
      <c r="H19" s="7"/>
      <c r="I19" s="9">
        <v>-3099</v>
      </c>
      <c r="J19" s="7"/>
      <c r="K19" s="7"/>
    </row>
    <row r="20" spans="1:11" ht="12" customHeight="1">
      <c r="A20" s="7"/>
      <c r="B20" s="7"/>
      <c r="C20" s="7"/>
      <c r="D20" s="7"/>
      <c r="E20" s="7"/>
      <c r="F20" s="7"/>
      <c r="G20" s="141"/>
      <c r="H20" s="7"/>
      <c r="I20" s="9"/>
      <c r="J20" s="7"/>
      <c r="K20" s="7"/>
    </row>
    <row r="21" spans="1:11" ht="15">
      <c r="A21" s="7" t="s">
        <v>70</v>
      </c>
      <c r="B21" s="7"/>
      <c r="C21" s="7"/>
      <c r="D21" s="7"/>
      <c r="E21" s="7"/>
      <c r="F21" s="7"/>
      <c r="G21" s="141"/>
      <c r="H21" s="7"/>
      <c r="I21" s="9"/>
      <c r="J21" s="7"/>
      <c r="K21" s="7"/>
    </row>
    <row r="22" spans="1:11" ht="15">
      <c r="A22" s="7" t="s">
        <v>71</v>
      </c>
      <c r="B22" s="7"/>
      <c r="C22" s="7"/>
      <c r="D22" s="7"/>
      <c r="E22" s="7"/>
      <c r="F22" s="7"/>
      <c r="G22" s="141">
        <v>3421</v>
      </c>
      <c r="H22" s="7"/>
      <c r="I22" s="9">
        <v>-3085</v>
      </c>
      <c r="J22" s="7"/>
      <c r="K22" s="7"/>
    </row>
    <row r="23" spans="1:11" ht="15">
      <c r="A23" s="7" t="s">
        <v>72</v>
      </c>
      <c r="B23" s="7"/>
      <c r="C23" s="7"/>
      <c r="D23" s="7"/>
      <c r="E23" s="7"/>
      <c r="F23" s="7"/>
      <c r="G23" s="141">
        <v>2071</v>
      </c>
      <c r="H23" s="7"/>
      <c r="I23" s="9">
        <v>4757</v>
      </c>
      <c r="J23" s="7"/>
      <c r="K23" s="7"/>
    </row>
    <row r="24" spans="1:11" ht="12" customHeight="1">
      <c r="A24" s="7"/>
      <c r="B24" s="7"/>
      <c r="C24" s="7"/>
      <c r="D24" s="7"/>
      <c r="E24" s="7"/>
      <c r="F24" s="7"/>
      <c r="G24" s="144"/>
      <c r="H24" s="7"/>
      <c r="I24" s="52"/>
      <c r="J24" s="7"/>
      <c r="K24" s="7"/>
    </row>
    <row r="25" spans="1:11" ht="15">
      <c r="A25" s="7" t="s">
        <v>238</v>
      </c>
      <c r="B25" s="7"/>
      <c r="C25" s="7"/>
      <c r="D25" s="7"/>
      <c r="E25" s="7"/>
      <c r="F25" s="7"/>
      <c r="G25" s="141"/>
      <c r="H25" s="7"/>
      <c r="I25" s="9"/>
      <c r="J25" s="7"/>
      <c r="K25" s="7"/>
    </row>
    <row r="26" spans="1:11" ht="15">
      <c r="A26" s="7" t="s">
        <v>73</v>
      </c>
      <c r="B26" s="7"/>
      <c r="C26" s="7"/>
      <c r="D26" s="7"/>
      <c r="E26" s="7"/>
      <c r="F26" s="7"/>
      <c r="G26" s="141">
        <f>SUM(G19:G23)</f>
        <v>8673</v>
      </c>
      <c r="H26" s="7"/>
      <c r="I26" s="9">
        <f>SUM(I19:I23)</f>
        <v>-1427</v>
      </c>
      <c r="J26" s="7"/>
      <c r="K26" s="7"/>
    </row>
    <row r="27" spans="1:11" ht="12" customHeight="1">
      <c r="A27" s="7"/>
      <c r="B27" s="7"/>
      <c r="C27" s="7"/>
      <c r="D27" s="7"/>
      <c r="E27" s="7"/>
      <c r="F27" s="7"/>
      <c r="G27" s="141"/>
      <c r="H27" s="7"/>
      <c r="I27" s="9"/>
      <c r="J27" s="7"/>
      <c r="K27" s="7"/>
    </row>
    <row r="28" spans="1:11" ht="15">
      <c r="A28" s="7" t="s">
        <v>74</v>
      </c>
      <c r="B28" s="7"/>
      <c r="C28" s="7"/>
      <c r="D28" s="7"/>
      <c r="E28" s="7"/>
      <c r="F28" s="7"/>
      <c r="G28" s="141"/>
      <c r="H28" s="7"/>
      <c r="I28" s="9"/>
      <c r="J28" s="7"/>
      <c r="K28" s="7"/>
    </row>
    <row r="29" spans="1:11" ht="15">
      <c r="A29" s="7" t="s">
        <v>75</v>
      </c>
      <c r="B29" s="7"/>
      <c r="C29" s="7"/>
      <c r="D29" s="7"/>
      <c r="E29" s="7"/>
      <c r="F29" s="7"/>
      <c r="G29" s="141">
        <f>29370+27</f>
        <v>29397</v>
      </c>
      <c r="H29" s="7"/>
      <c r="I29" s="9">
        <v>27489</v>
      </c>
      <c r="J29" s="7"/>
      <c r="K29" s="7"/>
    </row>
    <row r="30" spans="1:11" ht="15">
      <c r="A30" s="7" t="s">
        <v>76</v>
      </c>
      <c r="B30" s="7"/>
      <c r="C30" s="7"/>
      <c r="D30" s="7"/>
      <c r="E30" s="7"/>
      <c r="F30" s="7"/>
      <c r="G30" s="141">
        <v>-37199</v>
      </c>
      <c r="H30" s="7"/>
      <c r="I30" s="9">
        <v>-7255</v>
      </c>
      <c r="J30" s="7"/>
      <c r="K30" s="7"/>
    </row>
    <row r="31" spans="1:11" ht="15">
      <c r="A31" s="7" t="s">
        <v>109</v>
      </c>
      <c r="B31" s="7"/>
      <c r="C31" s="7"/>
      <c r="D31" s="7"/>
      <c r="E31" s="7"/>
      <c r="F31" s="7"/>
      <c r="G31" s="141">
        <v>-2114</v>
      </c>
      <c r="H31" s="7"/>
      <c r="I31" s="9">
        <v>-2453</v>
      </c>
      <c r="J31" s="7"/>
      <c r="K31" s="7"/>
    </row>
    <row r="32" spans="1:11" ht="15">
      <c r="A32" s="7"/>
      <c r="B32" s="7"/>
      <c r="C32" s="7"/>
      <c r="D32" s="7"/>
      <c r="E32" s="7"/>
      <c r="F32" s="7"/>
      <c r="G32" s="144"/>
      <c r="H32" s="7"/>
      <c r="I32" s="9"/>
      <c r="J32" s="7"/>
      <c r="K32" s="7"/>
    </row>
    <row r="33" spans="1:11" ht="15">
      <c r="A33" s="7" t="s">
        <v>77</v>
      </c>
      <c r="B33" s="7"/>
      <c r="C33" s="7"/>
      <c r="D33" s="7"/>
      <c r="E33" s="7"/>
      <c r="F33" s="7"/>
      <c r="G33" s="145">
        <f>SUM(G26:G32)</f>
        <v>-1243</v>
      </c>
      <c r="H33" s="7"/>
      <c r="I33" s="61">
        <f>SUM(I26:I31)</f>
        <v>16354</v>
      </c>
      <c r="J33" s="7"/>
      <c r="K33" s="7"/>
    </row>
    <row r="34" spans="1:11" ht="12" customHeight="1">
      <c r="A34" s="7"/>
      <c r="B34" s="7"/>
      <c r="C34" s="7"/>
      <c r="D34" s="7"/>
      <c r="E34" s="7"/>
      <c r="F34" s="7"/>
      <c r="G34" s="141"/>
      <c r="H34" s="7"/>
      <c r="I34" s="9"/>
      <c r="J34" s="7"/>
      <c r="K34" s="7"/>
    </row>
    <row r="35" spans="1:11" ht="15">
      <c r="A35" s="4" t="s">
        <v>79</v>
      </c>
      <c r="B35" s="7"/>
      <c r="C35" s="7"/>
      <c r="D35" s="7"/>
      <c r="E35" s="7"/>
      <c r="F35" s="7"/>
      <c r="G35" s="141"/>
      <c r="H35" s="7"/>
      <c r="I35" s="9"/>
      <c r="J35" s="7"/>
      <c r="K35" s="7"/>
    </row>
    <row r="36" spans="1:11" ht="15">
      <c r="A36" s="7" t="s">
        <v>208</v>
      </c>
      <c r="B36" s="7"/>
      <c r="C36" s="7"/>
      <c r="D36" s="7"/>
      <c r="E36" s="7"/>
      <c r="F36" s="7"/>
      <c r="G36" s="141">
        <v>-5698</v>
      </c>
      <c r="H36" s="7"/>
      <c r="I36" s="9">
        <v>0</v>
      </c>
      <c r="J36" s="7"/>
      <c r="K36" s="7"/>
    </row>
    <row r="37" spans="1:11" ht="15">
      <c r="A37" s="7" t="s">
        <v>129</v>
      </c>
      <c r="B37" s="7"/>
      <c r="C37" s="7"/>
      <c r="D37" s="7"/>
      <c r="E37" s="7"/>
      <c r="F37" s="7"/>
      <c r="G37" s="141">
        <v>1005</v>
      </c>
      <c r="H37" s="7"/>
      <c r="I37" s="9">
        <v>1208</v>
      </c>
      <c r="J37" s="7"/>
      <c r="K37" s="7"/>
    </row>
    <row r="38" spans="1:11" ht="15">
      <c r="A38" s="7"/>
      <c r="B38" s="7"/>
      <c r="C38" s="7"/>
      <c r="D38" s="7"/>
      <c r="E38" s="7"/>
      <c r="F38" s="7"/>
      <c r="G38" s="141"/>
      <c r="H38" s="7"/>
      <c r="I38" s="9"/>
      <c r="J38" s="7"/>
      <c r="K38" s="7"/>
    </row>
    <row r="39" spans="1:11" ht="15">
      <c r="A39" s="7" t="s">
        <v>247</v>
      </c>
      <c r="B39" s="7"/>
      <c r="C39" s="7"/>
      <c r="D39" s="7"/>
      <c r="E39" s="7"/>
      <c r="F39" s="7"/>
      <c r="G39" s="145">
        <f>SUM(G36:G38)</f>
        <v>-4693</v>
      </c>
      <c r="H39" s="7"/>
      <c r="I39" s="61">
        <f>SUM(I36:I38)</f>
        <v>1208</v>
      </c>
      <c r="J39" s="7"/>
      <c r="K39" s="7"/>
    </row>
    <row r="40" spans="1:11" ht="15">
      <c r="A40" s="7"/>
      <c r="B40" s="7"/>
      <c r="C40" s="7"/>
      <c r="D40" s="7"/>
      <c r="E40" s="7"/>
      <c r="F40" s="7"/>
      <c r="G40" s="141"/>
      <c r="H40" s="7"/>
      <c r="I40" s="9"/>
      <c r="J40" s="7"/>
      <c r="K40" s="7"/>
    </row>
    <row r="41" spans="1:11" ht="15">
      <c r="A41" s="4" t="s">
        <v>137</v>
      </c>
      <c r="B41" s="7"/>
      <c r="C41" s="7"/>
      <c r="D41" s="7"/>
      <c r="E41" s="7"/>
      <c r="F41" s="7"/>
      <c r="G41" s="141"/>
      <c r="H41" s="7"/>
      <c r="I41" s="9"/>
      <c r="J41" s="7"/>
      <c r="K41" s="7"/>
    </row>
    <row r="42" spans="1:11" ht="15">
      <c r="A42" s="7" t="s">
        <v>80</v>
      </c>
      <c r="B42" s="7"/>
      <c r="C42" s="7"/>
      <c r="D42" s="7"/>
      <c r="E42" s="7"/>
      <c r="F42" s="7"/>
      <c r="G42" s="141">
        <v>-4223</v>
      </c>
      <c r="H42" s="7"/>
      <c r="I42" s="9">
        <v>977</v>
      </c>
      <c r="J42" s="7"/>
      <c r="K42" s="7"/>
    </row>
    <row r="43" spans="1:11" ht="15">
      <c r="A43" s="7" t="s">
        <v>81</v>
      </c>
      <c r="B43" s="7"/>
      <c r="C43" s="7"/>
      <c r="D43" s="7"/>
      <c r="E43" s="7"/>
      <c r="F43" s="7"/>
      <c r="G43" s="141">
        <v>-2098</v>
      </c>
      <c r="H43" s="7"/>
      <c r="I43" s="9">
        <v>-4757</v>
      </c>
      <c r="J43" s="7"/>
      <c r="K43" s="7"/>
    </row>
    <row r="44" spans="1:11" ht="15">
      <c r="A44" s="7" t="s">
        <v>82</v>
      </c>
      <c r="B44" s="7"/>
      <c r="C44" s="7"/>
      <c r="D44" s="7"/>
      <c r="E44" s="7"/>
      <c r="F44" s="7"/>
      <c r="G44" s="141">
        <v>-2232</v>
      </c>
      <c r="H44" s="7"/>
      <c r="I44" s="9">
        <v>-1023</v>
      </c>
      <c r="J44" s="7"/>
      <c r="K44" s="7"/>
    </row>
    <row r="45" spans="1:11" ht="15">
      <c r="A45" s="7" t="s">
        <v>239</v>
      </c>
      <c r="B45" s="7"/>
      <c r="C45" s="7"/>
      <c r="D45" s="7"/>
      <c r="E45" s="7"/>
      <c r="F45" s="7"/>
      <c r="G45" s="141">
        <v>0</v>
      </c>
      <c r="H45" s="7"/>
      <c r="I45" s="9">
        <v>29850</v>
      </c>
      <c r="J45" s="7"/>
      <c r="K45" s="7"/>
    </row>
    <row r="46" spans="1:11" ht="15">
      <c r="A46" s="7" t="s">
        <v>209</v>
      </c>
      <c r="B46" s="7"/>
      <c r="C46" s="7"/>
      <c r="D46" s="7"/>
      <c r="E46" s="7"/>
      <c r="F46" s="7"/>
      <c r="G46" s="141">
        <v>1923</v>
      </c>
      <c r="H46" s="7"/>
      <c r="I46" s="9">
        <v>0</v>
      </c>
      <c r="J46" s="7"/>
      <c r="K46" s="7"/>
    </row>
    <row r="47" spans="1:11" ht="15">
      <c r="A47" s="7" t="s">
        <v>129</v>
      </c>
      <c r="B47" s="7"/>
      <c r="C47" s="7"/>
      <c r="D47" s="7"/>
      <c r="E47" s="7"/>
      <c r="F47" s="7"/>
      <c r="G47" s="141">
        <v>401</v>
      </c>
      <c r="H47" s="7"/>
      <c r="I47" s="9">
        <v>-576</v>
      </c>
      <c r="J47" s="7"/>
      <c r="K47" s="7"/>
    </row>
    <row r="48" spans="1:11" ht="15">
      <c r="A48" s="7"/>
      <c r="B48" s="7"/>
      <c r="C48" s="7"/>
      <c r="D48" s="7"/>
      <c r="E48" s="7"/>
      <c r="F48" s="7"/>
      <c r="G48" s="141"/>
      <c r="H48" s="7"/>
      <c r="I48" s="9"/>
      <c r="J48" s="7"/>
      <c r="K48" s="7"/>
    </row>
    <row r="49" spans="1:11" ht="15">
      <c r="A49" s="7" t="s">
        <v>248</v>
      </c>
      <c r="B49" s="7"/>
      <c r="C49" s="7"/>
      <c r="D49" s="7"/>
      <c r="E49" s="7"/>
      <c r="F49" s="7"/>
      <c r="G49" s="145">
        <f>SUM(G42:G48)</f>
        <v>-6229</v>
      </c>
      <c r="H49" s="7"/>
      <c r="I49" s="61">
        <f>SUM(I42:I48)</f>
        <v>24471</v>
      </c>
      <c r="J49" s="7"/>
      <c r="K49" s="7"/>
    </row>
    <row r="50" spans="1:11" ht="15">
      <c r="A50" s="7"/>
      <c r="B50" s="7"/>
      <c r="C50" s="7"/>
      <c r="D50" s="7"/>
      <c r="E50" s="7"/>
      <c r="F50" s="7"/>
      <c r="G50" s="141"/>
      <c r="H50" s="7"/>
      <c r="I50" s="9"/>
      <c r="J50" s="7"/>
      <c r="K50" s="7"/>
    </row>
    <row r="51" spans="1:11" ht="15">
      <c r="A51" s="4" t="s">
        <v>84</v>
      </c>
      <c r="B51" s="7"/>
      <c r="C51" s="7"/>
      <c r="D51" s="7"/>
      <c r="E51" s="7"/>
      <c r="F51" s="7"/>
      <c r="G51" s="141">
        <f>+G49+G39+G33</f>
        <v>-12165</v>
      </c>
      <c r="H51" s="7"/>
      <c r="I51" s="9">
        <f>+I49+I39+I33</f>
        <v>42033</v>
      </c>
      <c r="J51" s="7"/>
      <c r="K51" s="7"/>
    </row>
    <row r="52" spans="1:11" ht="15">
      <c r="A52" s="4"/>
      <c r="B52" s="7"/>
      <c r="C52" s="7"/>
      <c r="D52" s="7"/>
      <c r="E52" s="7"/>
      <c r="F52" s="7"/>
      <c r="G52" s="141"/>
      <c r="H52" s="7"/>
      <c r="I52" s="9"/>
      <c r="J52" s="7"/>
      <c r="K52" s="7"/>
    </row>
    <row r="53" spans="1:11" ht="15">
      <c r="A53" s="4" t="s">
        <v>1</v>
      </c>
      <c r="B53" s="7"/>
      <c r="C53" s="7"/>
      <c r="D53" s="7"/>
      <c r="E53" s="7"/>
      <c r="F53" s="7"/>
      <c r="G53" s="141">
        <v>16075</v>
      </c>
      <c r="H53" s="7"/>
      <c r="I53" s="9">
        <v>-14059</v>
      </c>
      <c r="J53" s="7"/>
      <c r="K53" s="7"/>
    </row>
    <row r="54" spans="1:11" ht="15">
      <c r="A54" s="4"/>
      <c r="B54" s="7"/>
      <c r="C54" s="7"/>
      <c r="D54" s="7"/>
      <c r="E54" s="7"/>
      <c r="F54" s="7"/>
      <c r="G54" s="141"/>
      <c r="H54" s="7"/>
      <c r="I54" s="9"/>
      <c r="J54" s="7"/>
      <c r="K54" s="7"/>
    </row>
    <row r="55" spans="1:11" ht="15">
      <c r="A55" s="4" t="s">
        <v>2</v>
      </c>
      <c r="B55" s="7"/>
      <c r="C55" s="7"/>
      <c r="D55" s="7"/>
      <c r="E55" s="7"/>
      <c r="F55" s="26"/>
      <c r="G55" s="145">
        <f>SUM(G51:G54)</f>
        <v>3910</v>
      </c>
      <c r="H55" s="7"/>
      <c r="I55" s="61">
        <f>SUM(I51:I54)</f>
        <v>27974</v>
      </c>
      <c r="J55" s="7"/>
      <c r="K55" s="7"/>
    </row>
    <row r="56" spans="1:11" ht="15">
      <c r="A56" s="7"/>
      <c r="B56" s="7"/>
      <c r="C56" s="7"/>
      <c r="D56" s="7"/>
      <c r="E56" s="7"/>
      <c r="F56" s="7"/>
      <c r="G56" s="9"/>
      <c r="H56" s="7"/>
      <c r="I56" s="7"/>
      <c r="J56" s="7"/>
      <c r="K56" s="7"/>
    </row>
    <row r="57" spans="1:11" ht="15">
      <c r="A57" s="49" t="s">
        <v>85</v>
      </c>
      <c r="B57" s="7"/>
      <c r="C57" s="7"/>
      <c r="D57" s="7"/>
      <c r="E57" s="7"/>
      <c r="F57" s="7"/>
      <c r="G57" s="9"/>
      <c r="H57" s="7"/>
      <c r="I57" s="7"/>
      <c r="J57" s="7"/>
      <c r="K57" s="7"/>
    </row>
    <row r="58" spans="1:11" ht="15">
      <c r="A58" s="49" t="s">
        <v>140</v>
      </c>
      <c r="B58" s="7"/>
      <c r="C58" s="7"/>
      <c r="D58" s="7"/>
      <c r="E58" s="7"/>
      <c r="F58" s="7"/>
      <c r="G58" s="9"/>
      <c r="H58" s="7"/>
      <c r="I58" s="7"/>
      <c r="J58" s="7"/>
      <c r="K58" s="7"/>
    </row>
    <row r="59" spans="1:11" ht="15">
      <c r="A59" s="7"/>
      <c r="B59" s="7"/>
      <c r="C59" s="7"/>
      <c r="D59" s="7"/>
      <c r="E59" s="40"/>
      <c r="F59" s="40"/>
      <c r="G59" s="129"/>
      <c r="H59" s="40"/>
      <c r="I59" s="129" t="s">
        <v>225</v>
      </c>
      <c r="J59" s="7"/>
      <c r="K59" s="7"/>
    </row>
    <row r="60" spans="1:11" ht="15">
      <c r="A60" s="7"/>
      <c r="B60" s="7"/>
      <c r="C60" s="7"/>
      <c r="D60" s="7"/>
      <c r="E60" s="40"/>
      <c r="F60" s="40"/>
      <c r="G60" s="26"/>
      <c r="H60" s="40"/>
      <c r="I60" s="7"/>
      <c r="J60" s="7"/>
      <c r="K60" s="7"/>
    </row>
    <row r="61" spans="1:11" ht="15">
      <c r="A61" s="7"/>
      <c r="B61" s="7"/>
      <c r="C61" s="7"/>
      <c r="D61" s="7"/>
      <c r="E61" s="40"/>
      <c r="F61" s="40"/>
      <c r="G61" s="129"/>
      <c r="H61" s="40"/>
      <c r="I61" s="128"/>
      <c r="J61" s="7"/>
      <c r="K61" s="7"/>
    </row>
    <row r="62" spans="1:11" ht="15">
      <c r="A62" s="7"/>
      <c r="B62" s="7"/>
      <c r="C62" s="7"/>
      <c r="D62" s="7"/>
      <c r="E62" s="7"/>
      <c r="F62" s="7"/>
      <c r="G62" s="9"/>
      <c r="H62" s="7"/>
      <c r="I62" s="7"/>
      <c r="J62" s="7"/>
      <c r="K62" s="7"/>
    </row>
    <row r="63" spans="1:11" ht="15">
      <c r="A63" s="7"/>
      <c r="B63" s="7"/>
      <c r="C63" s="7"/>
      <c r="D63" s="7"/>
      <c r="E63" s="7"/>
      <c r="F63" s="7"/>
      <c r="G63" s="9"/>
      <c r="H63" s="7"/>
      <c r="I63" s="7"/>
      <c r="J63" s="7"/>
      <c r="K63" s="7"/>
    </row>
    <row r="64" spans="1:11" ht="15">
      <c r="A64" s="7"/>
      <c r="B64" s="7"/>
      <c r="C64" s="7"/>
      <c r="D64" s="7"/>
      <c r="E64" s="7"/>
      <c r="F64" s="7"/>
      <c r="G64" s="9"/>
      <c r="H64" s="7"/>
      <c r="I64" s="7"/>
      <c r="J64" s="7"/>
      <c r="K64" s="7"/>
    </row>
    <row r="65" spans="1:11" ht="15">
      <c r="A65" s="7"/>
      <c r="B65" s="7"/>
      <c r="C65" s="7"/>
      <c r="D65" s="7"/>
      <c r="E65" s="7"/>
      <c r="F65" s="7"/>
      <c r="G65" s="9"/>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row r="112" spans="1:11" ht="15">
      <c r="A112" s="7"/>
      <c r="B112" s="7"/>
      <c r="C112" s="7"/>
      <c r="D112" s="7"/>
      <c r="E112" s="7"/>
      <c r="F112" s="7"/>
      <c r="G112" s="7"/>
      <c r="H112" s="7"/>
      <c r="I112" s="7"/>
      <c r="J112" s="7"/>
      <c r="K112" s="7"/>
    </row>
    <row r="113" spans="1:11" ht="15">
      <c r="A113" s="7"/>
      <c r="B113" s="7"/>
      <c r="C113" s="7"/>
      <c r="D113" s="7"/>
      <c r="E113" s="7"/>
      <c r="F113" s="7"/>
      <c r="G113" s="7"/>
      <c r="H113" s="7"/>
      <c r="I113" s="7"/>
      <c r="J113" s="7"/>
      <c r="K113" s="7"/>
    </row>
    <row r="114" spans="1:11" ht="15">
      <c r="A114" s="7"/>
      <c r="B114" s="7"/>
      <c r="C114" s="7"/>
      <c r="D114" s="7"/>
      <c r="E114" s="7"/>
      <c r="F114" s="7"/>
      <c r="G114" s="7"/>
      <c r="H114" s="7"/>
      <c r="I114" s="7"/>
      <c r="J114" s="7"/>
      <c r="K114" s="7"/>
    </row>
    <row r="115" spans="1:11" ht="15">
      <c r="A115" s="7"/>
      <c r="B115" s="7"/>
      <c r="C115" s="7"/>
      <c r="D115" s="7"/>
      <c r="E115" s="7"/>
      <c r="F115" s="7"/>
      <c r="G115" s="7"/>
      <c r="H115" s="7"/>
      <c r="I115" s="7"/>
      <c r="J115" s="7"/>
      <c r="K115" s="7"/>
    </row>
    <row r="116" spans="1:11" ht="15">
      <c r="A116" s="7"/>
      <c r="B116" s="7"/>
      <c r="C116" s="7"/>
      <c r="D116" s="7"/>
      <c r="E116" s="7"/>
      <c r="F116" s="7"/>
      <c r="G116" s="7"/>
      <c r="H116" s="7"/>
      <c r="I116" s="7"/>
      <c r="J116" s="7"/>
      <c r="K116" s="7"/>
    </row>
    <row r="117" spans="1:11" ht="15">
      <c r="A117" s="7"/>
      <c r="B117" s="7"/>
      <c r="C117" s="7"/>
      <c r="D117" s="7"/>
      <c r="E117" s="7"/>
      <c r="F117" s="7"/>
      <c r="G117" s="7"/>
      <c r="H117" s="7"/>
      <c r="I117" s="7"/>
      <c r="J117" s="7"/>
      <c r="K117" s="7"/>
    </row>
    <row r="118" spans="1:11" ht="15">
      <c r="A118" s="7"/>
      <c r="B118" s="7"/>
      <c r="C118" s="7"/>
      <c r="D118" s="7"/>
      <c r="E118" s="7"/>
      <c r="F118" s="7"/>
      <c r="G118" s="7"/>
      <c r="H118" s="7"/>
      <c r="I118" s="7"/>
      <c r="J118" s="7"/>
      <c r="K118" s="7"/>
    </row>
    <row r="119" spans="1:11" ht="15">
      <c r="A119" s="7"/>
      <c r="B119" s="7"/>
      <c r="C119" s="7"/>
      <c r="D119" s="7"/>
      <c r="E119" s="7"/>
      <c r="F119" s="7"/>
      <c r="G119" s="7"/>
      <c r="H119" s="7"/>
      <c r="I119" s="7"/>
      <c r="J119" s="7"/>
      <c r="K119" s="7"/>
    </row>
    <row r="120" spans="1:11" ht="15">
      <c r="A120" s="7"/>
      <c r="B120" s="7"/>
      <c r="C120" s="7"/>
      <c r="D120" s="7"/>
      <c r="E120" s="7"/>
      <c r="F120" s="7"/>
      <c r="G120" s="7"/>
      <c r="H120" s="7"/>
      <c r="I120" s="7"/>
      <c r="J120" s="7"/>
      <c r="K120" s="7"/>
    </row>
    <row r="121" spans="1:11" ht="15">
      <c r="A121" s="7"/>
      <c r="B121" s="7"/>
      <c r="C121" s="7"/>
      <c r="D121" s="7"/>
      <c r="E121" s="7"/>
      <c r="F121" s="7"/>
      <c r="G121" s="7"/>
      <c r="H121" s="7"/>
      <c r="I121" s="7"/>
      <c r="J121" s="7"/>
      <c r="K121" s="7"/>
    </row>
    <row r="122" spans="1:11" ht="15">
      <c r="A122" s="7"/>
      <c r="B122" s="7"/>
      <c r="C122" s="7"/>
      <c r="D122" s="7"/>
      <c r="E122" s="7"/>
      <c r="F122" s="7"/>
      <c r="G122" s="7"/>
      <c r="H122" s="7"/>
      <c r="I122" s="7"/>
      <c r="J122" s="7"/>
      <c r="K122" s="7"/>
    </row>
    <row r="123" spans="1:11" ht="15">
      <c r="A123" s="7"/>
      <c r="B123" s="7"/>
      <c r="C123" s="7"/>
      <c r="D123" s="7"/>
      <c r="E123" s="7"/>
      <c r="F123" s="7"/>
      <c r="G123" s="7"/>
      <c r="H123" s="7"/>
      <c r="I123" s="7"/>
      <c r="J123" s="7"/>
      <c r="K123" s="7"/>
    </row>
    <row r="124" spans="1:11" ht="15">
      <c r="A124" s="7"/>
      <c r="B124" s="7"/>
      <c r="C124" s="7"/>
      <c r="D124" s="7"/>
      <c r="E124" s="7"/>
      <c r="F124" s="7"/>
      <c r="G124" s="7"/>
      <c r="H124" s="7"/>
      <c r="I124" s="7"/>
      <c r="J124" s="7"/>
      <c r="K124" s="7"/>
    </row>
    <row r="125" spans="1:11" ht="15">
      <c r="A125" s="7"/>
      <c r="B125" s="7"/>
      <c r="C125" s="7"/>
      <c r="D125" s="7"/>
      <c r="E125" s="7"/>
      <c r="F125" s="7"/>
      <c r="G125" s="7"/>
      <c r="H125" s="7"/>
      <c r="I125" s="7"/>
      <c r="J125" s="7"/>
      <c r="K125" s="7"/>
    </row>
    <row r="126" spans="1:11" ht="15">
      <c r="A126" s="7"/>
      <c r="B126" s="7"/>
      <c r="C126" s="7"/>
      <c r="D126" s="7"/>
      <c r="E126" s="7"/>
      <c r="F126" s="7"/>
      <c r="G126" s="7"/>
      <c r="H126" s="7"/>
      <c r="I126" s="7"/>
      <c r="J126" s="7"/>
      <c r="K126" s="7"/>
    </row>
    <row r="127" spans="1:11" ht="15">
      <c r="A127" s="7"/>
      <c r="B127" s="7"/>
      <c r="C127" s="7"/>
      <c r="D127" s="7"/>
      <c r="E127" s="7"/>
      <c r="F127" s="7"/>
      <c r="G127" s="7"/>
      <c r="H127" s="7"/>
      <c r="I127" s="7"/>
      <c r="J127" s="7"/>
      <c r="K127" s="7"/>
    </row>
    <row r="128" spans="1:11" ht="15">
      <c r="A128" s="7"/>
      <c r="B128" s="7"/>
      <c r="C128" s="7"/>
      <c r="D128" s="7"/>
      <c r="E128" s="7"/>
      <c r="F128" s="7"/>
      <c r="G128" s="7"/>
      <c r="H128" s="7"/>
      <c r="I128" s="7"/>
      <c r="J128" s="7"/>
      <c r="K128" s="7"/>
    </row>
    <row r="129" spans="1:11" ht="15">
      <c r="A129" s="7"/>
      <c r="B129" s="7"/>
      <c r="C129" s="7"/>
      <c r="D129" s="7"/>
      <c r="E129" s="7"/>
      <c r="F129" s="7"/>
      <c r="G129" s="7"/>
      <c r="H129" s="7"/>
      <c r="I129" s="7"/>
      <c r="J129" s="7"/>
      <c r="K129" s="7"/>
    </row>
    <row r="130" spans="1:11" ht="15">
      <c r="A130" s="7"/>
      <c r="B130" s="7"/>
      <c r="C130" s="7"/>
      <c r="D130" s="7"/>
      <c r="E130" s="7"/>
      <c r="F130" s="7"/>
      <c r="G130" s="7"/>
      <c r="H130" s="7"/>
      <c r="I130" s="7"/>
      <c r="J130" s="7"/>
      <c r="K130" s="7"/>
    </row>
    <row r="131" spans="1:11" ht="15">
      <c r="A131" s="7"/>
      <c r="B131" s="7"/>
      <c r="C131" s="7"/>
      <c r="D131" s="7"/>
      <c r="E131" s="7"/>
      <c r="F131" s="7"/>
      <c r="G131" s="7"/>
      <c r="H131" s="7"/>
      <c r="I131" s="7"/>
      <c r="J131" s="7"/>
      <c r="K131" s="7"/>
    </row>
    <row r="132" spans="1:11" ht="15">
      <c r="A132" s="7"/>
      <c r="B132" s="7"/>
      <c r="C132" s="7"/>
      <c r="D132" s="7"/>
      <c r="E132" s="7"/>
      <c r="F132" s="7"/>
      <c r="G132" s="7"/>
      <c r="H132" s="7"/>
      <c r="I132" s="7"/>
      <c r="J132" s="7"/>
      <c r="K132" s="7"/>
    </row>
    <row r="133" spans="1:11" ht="15">
      <c r="A133" s="7"/>
      <c r="B133" s="7"/>
      <c r="C133" s="7"/>
      <c r="D133" s="7"/>
      <c r="E133" s="7"/>
      <c r="F133" s="7"/>
      <c r="G133" s="7"/>
      <c r="H133" s="7"/>
      <c r="I133" s="7"/>
      <c r="J133" s="7"/>
      <c r="K133" s="7"/>
    </row>
    <row r="134" spans="1:11" ht="15">
      <c r="A134" s="7"/>
      <c r="B134" s="7"/>
      <c r="C134" s="7"/>
      <c r="D134" s="7"/>
      <c r="E134" s="7"/>
      <c r="F134" s="7"/>
      <c r="G134" s="7"/>
      <c r="H134" s="7"/>
      <c r="I134" s="7"/>
      <c r="J134" s="7"/>
      <c r="K134" s="7"/>
    </row>
    <row r="135" spans="1:11" ht="15">
      <c r="A135" s="7"/>
      <c r="B135" s="7"/>
      <c r="C135" s="7"/>
      <c r="D135" s="7"/>
      <c r="E135" s="7"/>
      <c r="F135" s="7"/>
      <c r="G135" s="7"/>
      <c r="H135" s="7"/>
      <c r="I135" s="7"/>
      <c r="J135" s="7"/>
      <c r="K135" s="7"/>
    </row>
    <row r="136" spans="1:11" ht="15">
      <c r="A136" s="7"/>
      <c r="B136" s="7"/>
      <c r="C136" s="7"/>
      <c r="D136" s="7"/>
      <c r="E136" s="7"/>
      <c r="F136" s="7"/>
      <c r="G136" s="7"/>
      <c r="H136" s="7"/>
      <c r="I136" s="7"/>
      <c r="J136" s="7"/>
      <c r="K136" s="7"/>
    </row>
    <row r="137" spans="1:11" ht="15">
      <c r="A137" s="7"/>
      <c r="B137" s="7"/>
      <c r="C137" s="7"/>
      <c r="D137" s="7"/>
      <c r="E137" s="7"/>
      <c r="F137" s="7"/>
      <c r="G137" s="7"/>
      <c r="H137" s="7"/>
      <c r="I137" s="7"/>
      <c r="J137" s="7"/>
      <c r="K137" s="7"/>
    </row>
    <row r="138" spans="1:11" ht="15">
      <c r="A138" s="7"/>
      <c r="B138" s="7"/>
      <c r="C138" s="7"/>
      <c r="D138" s="7"/>
      <c r="E138" s="7"/>
      <c r="F138" s="7"/>
      <c r="G138" s="7"/>
      <c r="H138" s="7"/>
      <c r="I138" s="7"/>
      <c r="J138" s="7"/>
      <c r="K138" s="7"/>
    </row>
    <row r="139" spans="1:11" ht="15">
      <c r="A139" s="7"/>
      <c r="B139" s="7"/>
      <c r="C139" s="7"/>
      <c r="D139" s="7"/>
      <c r="E139" s="7"/>
      <c r="F139" s="7"/>
      <c r="G139" s="7"/>
      <c r="H139" s="7"/>
      <c r="I139" s="7"/>
      <c r="J139" s="7"/>
      <c r="K139" s="7"/>
    </row>
    <row r="140" spans="1:11" ht="15">
      <c r="A140" s="7"/>
      <c r="B140" s="7"/>
      <c r="C140" s="7"/>
      <c r="D140" s="7"/>
      <c r="E140" s="7"/>
      <c r="F140" s="7"/>
      <c r="G140" s="7"/>
      <c r="H140" s="7"/>
      <c r="I140" s="7"/>
      <c r="J140" s="7"/>
      <c r="K140" s="7"/>
    </row>
    <row r="141" spans="1:11" ht="15">
      <c r="A141" s="7"/>
      <c r="B141" s="7"/>
      <c r="C141" s="7"/>
      <c r="D141" s="7"/>
      <c r="E141" s="7"/>
      <c r="F141" s="7"/>
      <c r="G141" s="7"/>
      <c r="H141" s="7"/>
      <c r="I141" s="7"/>
      <c r="J141" s="7"/>
      <c r="K141" s="7"/>
    </row>
    <row r="142" spans="1:11" ht="15">
      <c r="A142" s="7"/>
      <c r="B142" s="7"/>
      <c r="C142" s="7"/>
      <c r="D142" s="7"/>
      <c r="E142" s="7"/>
      <c r="F142" s="7"/>
      <c r="G142" s="7"/>
      <c r="H142" s="7"/>
      <c r="I142" s="7"/>
      <c r="J142" s="7"/>
      <c r="K142" s="7"/>
    </row>
    <row r="143" spans="1:11" ht="15">
      <c r="A143" s="7"/>
      <c r="B143" s="7"/>
      <c r="C143" s="7"/>
      <c r="D143" s="7"/>
      <c r="E143" s="7"/>
      <c r="F143" s="7"/>
      <c r="G143" s="7"/>
      <c r="H143" s="7"/>
      <c r="I143" s="7"/>
      <c r="J143" s="7"/>
      <c r="K143" s="7"/>
    </row>
    <row r="144" spans="1:11" ht="15">
      <c r="A144" s="7"/>
      <c r="B144" s="7"/>
      <c r="C144" s="7"/>
      <c r="D144" s="7"/>
      <c r="E144" s="7"/>
      <c r="F144" s="7"/>
      <c r="G144" s="7"/>
      <c r="H144" s="7"/>
      <c r="I144" s="7"/>
      <c r="J144" s="7"/>
      <c r="K144" s="7"/>
    </row>
    <row r="145" spans="1:11" ht="15">
      <c r="A145" s="7"/>
      <c r="B145" s="7"/>
      <c r="C145" s="7"/>
      <c r="D145" s="7"/>
      <c r="E145" s="7"/>
      <c r="F145" s="7"/>
      <c r="G145" s="7"/>
      <c r="H145" s="7"/>
      <c r="I145" s="7"/>
      <c r="J145" s="7"/>
      <c r="K145" s="7"/>
    </row>
    <row r="146" spans="1:11" ht="15">
      <c r="A146" s="7"/>
      <c r="B146" s="7"/>
      <c r="C146" s="7"/>
      <c r="D146" s="7"/>
      <c r="E146" s="7"/>
      <c r="F146" s="7"/>
      <c r="G146" s="7"/>
      <c r="H146" s="7"/>
      <c r="I146" s="7"/>
      <c r="J146" s="7"/>
      <c r="K146" s="7"/>
    </row>
    <row r="147" spans="1:11" ht="15">
      <c r="A147" s="7"/>
      <c r="B147" s="7"/>
      <c r="C147" s="7"/>
      <c r="D147" s="7"/>
      <c r="E147" s="7"/>
      <c r="F147" s="7"/>
      <c r="G147" s="7"/>
      <c r="H147" s="7"/>
      <c r="I147" s="7"/>
      <c r="J147" s="7"/>
      <c r="K147" s="7"/>
    </row>
    <row r="148" spans="1:11" ht="15">
      <c r="A148" s="7"/>
      <c r="B148" s="7"/>
      <c r="C148" s="7"/>
      <c r="D148" s="7"/>
      <c r="E148" s="7"/>
      <c r="F148" s="7"/>
      <c r="G148" s="7"/>
      <c r="H148" s="7"/>
      <c r="I148" s="7"/>
      <c r="J148" s="7"/>
      <c r="K148" s="7"/>
    </row>
    <row r="149" spans="1:11" ht="15">
      <c r="A149" s="7"/>
      <c r="B149" s="7"/>
      <c r="C149" s="7"/>
      <c r="D149" s="7"/>
      <c r="E149" s="7"/>
      <c r="F149" s="7"/>
      <c r="G149" s="7"/>
      <c r="H149" s="7"/>
      <c r="I149" s="7"/>
      <c r="J149" s="7"/>
      <c r="K149" s="7"/>
    </row>
    <row r="150" spans="1:11" ht="15">
      <c r="A150" s="7"/>
      <c r="B150" s="7"/>
      <c r="C150" s="7"/>
      <c r="D150" s="7"/>
      <c r="E150" s="7"/>
      <c r="F150" s="7"/>
      <c r="G150" s="7"/>
      <c r="H150" s="7"/>
      <c r="I150" s="7"/>
      <c r="J150" s="7"/>
      <c r="K150" s="7"/>
    </row>
    <row r="151" spans="1:11" ht="15">
      <c r="A151" s="7"/>
      <c r="B151" s="7"/>
      <c r="C151" s="7"/>
      <c r="D151" s="7"/>
      <c r="E151" s="7"/>
      <c r="F151" s="7"/>
      <c r="G151" s="7"/>
      <c r="H151" s="7"/>
      <c r="I151" s="7"/>
      <c r="J151" s="7"/>
      <c r="K151" s="7"/>
    </row>
    <row r="152" spans="1:11" ht="15">
      <c r="A152" s="7"/>
      <c r="B152" s="7"/>
      <c r="C152" s="7"/>
      <c r="D152" s="7"/>
      <c r="E152" s="7"/>
      <c r="F152" s="7"/>
      <c r="G152" s="7"/>
      <c r="H152" s="7"/>
      <c r="I152" s="7"/>
      <c r="J152" s="7"/>
      <c r="K152" s="7"/>
    </row>
    <row r="153" spans="1:11" ht="15">
      <c r="A153" s="7"/>
      <c r="B153" s="7"/>
      <c r="C153" s="7"/>
      <c r="D153" s="7"/>
      <c r="E153" s="7"/>
      <c r="F153" s="7"/>
      <c r="G153" s="7"/>
      <c r="H153" s="7"/>
      <c r="I153" s="7"/>
      <c r="J153" s="7"/>
      <c r="K153" s="7"/>
    </row>
    <row r="154" spans="1:11" ht="15">
      <c r="A154" s="7"/>
      <c r="B154" s="7"/>
      <c r="C154" s="7"/>
      <c r="D154" s="7"/>
      <c r="E154" s="7"/>
      <c r="F154" s="7"/>
      <c r="G154" s="7"/>
      <c r="H154" s="7"/>
      <c r="I154" s="7"/>
      <c r="J154" s="7"/>
      <c r="K154" s="7"/>
    </row>
    <row r="155" spans="1:11" ht="15">
      <c r="A155" s="7"/>
      <c r="B155" s="7"/>
      <c r="C155" s="7"/>
      <c r="D155" s="7"/>
      <c r="E155" s="7"/>
      <c r="F155" s="7"/>
      <c r="G155" s="7"/>
      <c r="H155" s="7"/>
      <c r="I155" s="7"/>
      <c r="J155" s="7"/>
      <c r="K155" s="7"/>
    </row>
    <row r="156" spans="1:11" ht="15">
      <c r="A156" s="7"/>
      <c r="B156" s="7"/>
      <c r="C156" s="7"/>
      <c r="D156" s="7"/>
      <c r="E156" s="7"/>
      <c r="F156" s="7"/>
      <c r="G156" s="7"/>
      <c r="H156" s="7"/>
      <c r="I156" s="7"/>
      <c r="J156" s="7"/>
      <c r="K156" s="7"/>
    </row>
    <row r="157" spans="1:11" ht="15">
      <c r="A157" s="7"/>
      <c r="B157" s="7"/>
      <c r="C157" s="7"/>
      <c r="D157" s="7"/>
      <c r="E157" s="7"/>
      <c r="F157" s="7"/>
      <c r="G157" s="7"/>
      <c r="H157" s="7"/>
      <c r="I157" s="7"/>
      <c r="J157" s="7"/>
      <c r="K157" s="7"/>
    </row>
    <row r="158" spans="1:11" ht="15">
      <c r="A158" s="7"/>
      <c r="B158" s="7"/>
      <c r="C158" s="7"/>
      <c r="D158" s="7"/>
      <c r="E158" s="7"/>
      <c r="F158" s="7"/>
      <c r="G158" s="7"/>
      <c r="H158" s="7"/>
      <c r="I158" s="7"/>
      <c r="J158" s="7"/>
      <c r="K158" s="7"/>
    </row>
    <row r="159" spans="1:11" ht="15">
      <c r="A159" s="7"/>
      <c r="B159" s="7"/>
      <c r="C159" s="7"/>
      <c r="D159" s="7"/>
      <c r="E159" s="7"/>
      <c r="F159" s="7"/>
      <c r="G159" s="7"/>
      <c r="H159" s="7"/>
      <c r="I159" s="7"/>
      <c r="J159" s="7"/>
      <c r="K159" s="7"/>
    </row>
    <row r="160" spans="1:11" ht="15">
      <c r="A160" s="7"/>
      <c r="B160" s="7"/>
      <c r="C160" s="7"/>
      <c r="D160" s="7"/>
      <c r="E160" s="7"/>
      <c r="F160" s="7"/>
      <c r="G160" s="7"/>
      <c r="H160" s="7"/>
      <c r="I160" s="7"/>
      <c r="J160" s="7"/>
      <c r="K160" s="7"/>
    </row>
    <row r="161" spans="1:11" ht="15">
      <c r="A161" s="7"/>
      <c r="B161" s="7"/>
      <c r="C161" s="7"/>
      <c r="D161" s="7"/>
      <c r="E161" s="7"/>
      <c r="F161" s="7"/>
      <c r="G161" s="7"/>
      <c r="H161" s="7"/>
      <c r="I161" s="7"/>
      <c r="J161" s="7"/>
      <c r="K161" s="7"/>
    </row>
  </sheetData>
  <printOptions/>
  <pageMargins left="1.25" right="0.55" top="0.35" bottom="0.46" header="0.5" footer="0.21"/>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Tan Seok Chung</cp:lastModifiedBy>
  <cp:lastPrinted>2004-04-29T06:34:20Z</cp:lastPrinted>
  <dcterms:created xsi:type="dcterms:W3CDTF">2000-01-20T08:10:28Z</dcterms:created>
  <dcterms:modified xsi:type="dcterms:W3CDTF">2004-04-29T06:42:20Z</dcterms:modified>
  <cp:category/>
  <cp:version/>
  <cp:contentType/>
  <cp:contentStatus/>
</cp:coreProperties>
</file>